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 АП (№128 ПЗ 2024) Здание главного входа. Ремонт СБП\На проверку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деф.вед.!$A$1:$L$180</definedName>
  </definedNames>
  <calcPr calcId="162913"/>
</workbook>
</file>

<file path=xl/calcChain.xml><?xml version="1.0" encoding="utf-8"?>
<calcChain xmlns="http://schemas.openxmlformats.org/spreadsheetml/2006/main">
  <c r="N172" i="2" l="1"/>
  <c r="G127" i="2" l="1"/>
  <c r="D158" i="2" s="1"/>
  <c r="D159" i="2" s="1"/>
  <c r="D160" i="2" s="1"/>
  <c r="K132" i="2"/>
  <c r="K97" i="2"/>
  <c r="G92" i="2"/>
  <c r="D121" i="2" s="1"/>
  <c r="D122" i="2" s="1"/>
  <c r="D123" i="2" s="1"/>
  <c r="G57" i="2"/>
  <c r="D85" i="2" s="1"/>
  <c r="D86" i="2" s="1"/>
  <c r="D87" i="2" s="1"/>
  <c r="K62" i="2"/>
  <c r="K26" i="2"/>
  <c r="G21" i="2"/>
  <c r="D51" i="2" s="1"/>
  <c r="D52" i="2" s="1"/>
  <c r="D53" i="2" s="1"/>
</calcChain>
</file>

<file path=xl/sharedStrings.xml><?xml version="1.0" encoding="utf-8"?>
<sst xmlns="http://schemas.openxmlformats.org/spreadsheetml/2006/main" count="747" uniqueCount="226">
  <si>
    <t>Наименование</t>
  </si>
  <si>
    <t>Ед. изм.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</si>
  <si>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</si>
  <si>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</si>
  <si>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</si>
  <si>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</si>
  <si>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</si>
  <si>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</si>
  <si>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</si>
  <si>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</si>
  <si>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</si>
  <si>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</si>
  <si>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</si>
  <si>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</si>
  <si>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</si>
  <si>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</si>
  <si>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</si>
  <si>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</si>
  <si>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</si>
  <si>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</si>
  <si>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</si>
  <si>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</si>
  <si>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</si>
  <si>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</si>
  <si>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</si>
  <si>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</si>
  <si>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</si>
  <si>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</si>
  <si>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</si>
  <si>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</si>
  <si>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</si>
  <si>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Строительный мусор</t>
  </si>
  <si>
    <t xml:space="preserve">Подрядчик </t>
  </si>
  <si>
    <t>"___ " __________________2024г.</t>
  </si>
  <si>
    <t>Ветошь хлопчатобумажная цветная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</si>
  <si>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</si>
  <si>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</si>
  <si>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</si>
  <si>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мусор</t>
  </si>
  <si>
    <t>шт</t>
  </si>
  <si>
    <t>Начальник ОЭЦ</t>
  </si>
  <si>
    <t>В.П. Гаримыко</t>
  </si>
  <si>
    <t>1</t>
  </si>
  <si>
    <t>Разборка плинтусов: деревянных и из пластмассовых материалов</t>
  </si>
  <si>
    <t>100 м</t>
  </si>
  <si>
    <t>2</t>
  </si>
  <si>
    <t>Установка пластиковых вентиляционных решеток площадью в свету до 0,05 м2</t>
  </si>
  <si>
    <t>100 шт</t>
  </si>
  <si>
    <t>3</t>
  </si>
  <si>
    <t>4</t>
  </si>
  <si>
    <t>Краска водно-дисперсионная поливинилацетатная ВД-ВА-17, цветная</t>
  </si>
  <si>
    <t xml:space="preserve"> </t>
  </si>
  <si>
    <t>5</t>
  </si>
  <si>
    <t>6</t>
  </si>
  <si>
    <t>7</t>
  </si>
  <si>
    <t>8</t>
  </si>
  <si>
    <t>8.1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</si>
  <si>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</si>
  <si>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</si>
  <si>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</si>
  <si>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</si>
  <si>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</si>
  <si>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</si>
  <si>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</si>
  <si>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</si>
  <si>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</si>
  <si>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</si>
  <si>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</si>
  <si>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</si>
  <si>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</si>
  <si>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</si>
  <si>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23.1</t>
  </si>
  <si>
    <t>24</t>
  </si>
  <si>
    <t>25</t>
  </si>
  <si>
    <t>26</t>
  </si>
  <si>
    <t>27</t>
  </si>
  <si>
    <t>28</t>
  </si>
  <si>
    <t>29</t>
  </si>
  <si>
    <t>30</t>
  </si>
  <si>
    <t>1000 шт</t>
  </si>
  <si>
    <t>31</t>
  </si>
  <si>
    <t>10 м2</t>
  </si>
  <si>
    <t>32</t>
  </si>
  <si>
    <t>33</t>
  </si>
  <si>
    <t>34</t>
  </si>
  <si>
    <t>35</t>
  </si>
  <si>
    <t>36</t>
  </si>
  <si>
    <t>37</t>
  </si>
  <si>
    <t>38</t>
  </si>
  <si>
    <t>39</t>
  </si>
  <si>
    <r>
      <t xml:space="preserve">0,01
</t>
    </r>
    <r>
      <rPr>
        <i/>
        <sz val="8"/>
        <color rgb="FF000000"/>
        <rFont val="Times New Roman"/>
        <family val="1"/>
        <charset val="204"/>
      </rPr>
      <t>(1 / 100)</t>
    </r>
  </si>
  <si>
    <t>Вентиляционная решётка</t>
  </si>
  <si>
    <t>м</t>
  </si>
  <si>
    <t>Мыло хозяйственное твердое 72 %</t>
  </si>
  <si>
    <t>Мел природный молотый</t>
  </si>
  <si>
    <t>Пемза</t>
  </si>
  <si>
    <t>Шкурка шлифовальная двухслойная с зернистостью 40-25</t>
  </si>
  <si>
    <t>Клей для стеклообоев</t>
  </si>
  <si>
    <t>Шпатлевка клеевая</t>
  </si>
  <si>
    <t>повторное исп.</t>
  </si>
  <si>
    <t>Устройство покрытий: из досок ламинированных замковым способом</t>
  </si>
  <si>
    <t>Снятие обоев: простых и улучшенных</t>
  </si>
  <si>
    <t>Смеси сухие штукатурные, декоративные, тонкослойные, для наружных и внутренних работ с грануляцией 1,5 мм</t>
  </si>
  <si>
    <t>Стеклообои под покраску, фактура «рогожка», плотность 130 г/м2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</si>
  <si>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</si>
  <si>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Покрытие напольное ламинированное, класс износостойкости 33, класс пожарной опасности КМ3 (Г2, В2, Д3, Т2, РП2), плотность плиты 930 кг/м3, толщина 9 мм</t>
  </si>
  <si>
    <t>Устройство плинтусов поливинилхлоридных: на винтах самонарезающих</t>
  </si>
  <si>
    <t>Плинтус для полов из ПВХ, размеры 19х48 мм</t>
  </si>
  <si>
    <t>Заглушки торцевые для плинтуса из ПВХ, высота 48 мм</t>
  </si>
  <si>
    <t>Соединители для плинтуса из ПВХ, высота 48 мм</t>
  </si>
  <si>
    <t>Уголки для плинтуса из ПВХ, высота 48 мм</t>
  </si>
  <si>
    <t>Экран для радиатора 1200х600</t>
  </si>
  <si>
    <t>Установка уголков ПВХ на клее</t>
  </si>
  <si>
    <t>Уголки из ПВХ, размеры 20х20 мм</t>
  </si>
  <si>
    <t>10 м</t>
  </si>
  <si>
    <t>Размещение строительного мусора на полигоне (талоны на полигон ТБО  АО "САХ" г. Иркутск)</t>
  </si>
  <si>
    <t>тн</t>
  </si>
  <si>
    <t>24.1</t>
  </si>
  <si>
    <t>26.1</t>
  </si>
  <si>
    <t xml:space="preserve">2 / 100 </t>
  </si>
  <si>
    <t xml:space="preserve">(2+4) / 100 </t>
  </si>
  <si>
    <t>38.1</t>
  </si>
  <si>
    <t>40</t>
  </si>
  <si>
    <t>40.1</t>
  </si>
  <si>
    <t xml:space="preserve">6 / 100 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</si>
  <si>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</si>
  <si>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</si>
  <si>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</si>
  <si>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</si>
  <si>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</si>
  <si>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</si>
  <si>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</si>
  <si>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</si>
  <si>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</si>
  <si>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</si>
  <si>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</si>
  <si>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</si>
  <si>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53.1</t>
  </si>
  <si>
    <t>54</t>
  </si>
  <si>
    <t>55</t>
  </si>
  <si>
    <t>55.1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</si>
  <si>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</si>
  <si>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</si>
  <si>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</si>
  <si>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</si>
  <si>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</si>
  <si>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</si>
  <si>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</si>
  <si>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</si>
  <si>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</si>
  <si>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</si>
  <si>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</si>
  <si>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66.1</t>
  </si>
  <si>
    <t>Бумага шлифовальная</t>
  </si>
  <si>
    <t>Состав грунтовочный глубокого проникновения</t>
  </si>
  <si>
    <t>Подложка из вспененного полиэтилена под паркет и ламинат, толщина 2 мм</t>
  </si>
  <si>
    <t>Дюбели полиэтиленовые распорные, диаметр 6 мм, длина 30 мм</t>
  </si>
  <si>
    <t>Шурупы самонарезающие стальные с полукруглой головкой и крестообразным шлицем, остроконечные, диаметр 3,5 мм, длина 35 мм</t>
  </si>
  <si>
    <t>Клей, марка 88-Н</t>
  </si>
  <si>
    <t>Демонтаж пластиковых вентиляционных решеток площадью в свету до 0,05 м2</t>
  </si>
  <si>
    <t>Демонтаж покрытий: из досок ламинированных замковым способом</t>
  </si>
  <si>
    <t>Оклейка стен стеклообоями с окраской поливинилацетатными красками за два раз: с подготовкой</t>
  </si>
  <si>
    <t xml:space="preserve">Доска-отбойник </t>
  </si>
  <si>
    <t>Ведомость объемов работ №3</t>
  </si>
  <si>
    <t>Раздел 1. Кабинет № 21 ПТО-1</t>
  </si>
  <si>
    <t>9.1</t>
  </si>
  <si>
    <t>9.2</t>
  </si>
  <si>
    <t>9.3</t>
  </si>
  <si>
    <t>10.1</t>
  </si>
  <si>
    <t>Решетка вентиляционная пластмассовая 450*130</t>
  </si>
  <si>
    <t>11.1</t>
  </si>
  <si>
    <t>Раздел 2. Кабинет № 20 ОППР</t>
  </si>
  <si>
    <t>20.1</t>
  </si>
  <si>
    <t>24.2</t>
  </si>
  <si>
    <t>24.3</t>
  </si>
  <si>
    <t>Раздел 3. Кабинет № 18 Главный инженер</t>
  </si>
  <si>
    <t>35.1</t>
  </si>
  <si>
    <t>35.2</t>
  </si>
  <si>
    <t>36.1</t>
  </si>
  <si>
    <t>38.2</t>
  </si>
  <si>
    <t>38.3</t>
  </si>
  <si>
    <t>38.4</t>
  </si>
  <si>
    <t>Раздел 4. Кабинет № 17 ОЭЦ</t>
  </si>
  <si>
    <t>49.1</t>
  </si>
  <si>
    <t>53.2</t>
  </si>
  <si>
    <t>53.3</t>
  </si>
  <si>
    <t>53.4</t>
  </si>
  <si>
    <t>Экран для радиатора 900х600</t>
  </si>
  <si>
    <t>Кромочная лента термоклейкая 16мм</t>
  </si>
  <si>
    <t>Раздел 5. Коридоры №19 (у кабинетов гл.инженер, ПТО, ОППР)</t>
  </si>
  <si>
    <r>
      <t xml:space="preserve">0,42
</t>
    </r>
    <r>
      <rPr>
        <i/>
        <sz val="8"/>
        <color rgb="FF000000"/>
        <rFont val="Times New Roman"/>
        <family val="1"/>
        <charset val="204"/>
      </rPr>
      <t>(4,2 / 10)</t>
    </r>
  </si>
  <si>
    <r>
      <t xml:space="preserve">0,02
</t>
    </r>
    <r>
      <rPr>
        <i/>
        <sz val="8"/>
        <color rgb="FF000000"/>
        <rFont val="Times New Roman"/>
        <family val="1"/>
        <charset val="204"/>
      </rPr>
      <t>(2 / 100)</t>
    </r>
  </si>
  <si>
    <r>
      <t xml:space="preserve">0,1853
</t>
    </r>
    <r>
      <rPr>
        <i/>
        <sz val="8"/>
        <color rgb="FF000000"/>
        <rFont val="Times New Roman"/>
        <family val="1"/>
        <charset val="204"/>
      </rPr>
      <t>(18,53 / 100)</t>
    </r>
  </si>
  <si>
    <r>
      <t xml:space="preserve">0,2339
</t>
    </r>
    <r>
      <rPr>
        <i/>
        <sz val="8"/>
        <color rgb="FF000000"/>
        <rFont val="Times New Roman"/>
        <family val="1"/>
        <charset val="204"/>
      </rPr>
      <t>(23,39 / 100)</t>
    </r>
  </si>
  <si>
    <r>
      <t xml:space="preserve">0,6126
</t>
    </r>
    <r>
      <rPr>
        <i/>
        <sz val="8"/>
        <color rgb="FF000000"/>
        <rFont val="Times New Roman"/>
        <family val="1"/>
        <charset val="204"/>
      </rPr>
      <t>((60,22+1,04) / 100)</t>
    </r>
  </si>
  <si>
    <r>
      <t xml:space="preserve">0,071
</t>
    </r>
    <r>
      <rPr>
        <sz val="8"/>
        <color rgb="FF000000"/>
        <rFont val="Times New Roman"/>
        <family val="1"/>
        <charset val="204"/>
      </rPr>
      <t>((8,14-1,04) / 100)</t>
    </r>
  </si>
  <si>
    <r>
      <t>0,06
(</t>
    </r>
    <r>
      <rPr>
        <i/>
        <sz val="8"/>
        <color rgb="FF000000"/>
        <rFont val="Times New Roman"/>
        <family val="1"/>
        <charset val="204"/>
      </rPr>
      <t>0,02+4/100)</t>
    </r>
  </si>
  <si>
    <r>
      <t xml:space="preserve">0,1748
</t>
    </r>
    <r>
      <rPr>
        <sz val="8"/>
        <color rgb="FF000000"/>
        <rFont val="Times New Roman"/>
        <family val="1"/>
        <charset val="204"/>
      </rPr>
      <t>(17,48 / 100)</t>
    </r>
  </si>
  <si>
    <t>0,1985
(19,85 / 100)</t>
  </si>
  <si>
    <r>
      <t xml:space="preserve">0,2671
</t>
    </r>
    <r>
      <rPr>
        <i/>
        <sz val="8"/>
        <color rgb="FF000000"/>
        <rFont val="Times New Roman"/>
        <family val="1"/>
        <charset val="204"/>
      </rPr>
      <t>(26,71 / 100)</t>
    </r>
  </si>
  <si>
    <r>
      <t xml:space="preserve">0,661
</t>
    </r>
    <r>
      <rPr>
        <i/>
        <sz val="8"/>
        <color rgb="FF000000"/>
        <rFont val="Times New Roman"/>
        <family val="1"/>
        <charset val="204"/>
      </rPr>
      <t>((65,06+1,04) / 100)</t>
    </r>
  </si>
  <si>
    <r>
      <t xml:space="preserve">0,0807
</t>
    </r>
    <r>
      <rPr>
        <i/>
        <sz val="8"/>
        <color rgb="FF000000"/>
        <rFont val="Times New Roman"/>
        <family val="1"/>
        <charset val="204"/>
      </rPr>
      <t>(8,07 / 100)</t>
    </r>
  </si>
  <si>
    <r>
      <t xml:space="preserve">0,53
</t>
    </r>
    <r>
      <rPr>
        <i/>
        <sz val="8"/>
        <color rgb="FF000000"/>
        <rFont val="Times New Roman"/>
        <family val="1"/>
        <charset val="204"/>
      </rPr>
      <t>(5,3 / 10)</t>
    </r>
  </si>
  <si>
    <r>
      <t xml:space="preserve">0,1857
</t>
    </r>
    <r>
      <rPr>
        <i/>
        <sz val="8"/>
        <color rgb="FF000000"/>
        <rFont val="Times New Roman"/>
        <family val="1"/>
        <charset val="204"/>
      </rPr>
      <t>(18,57 / 100)</t>
    </r>
  </si>
  <si>
    <r>
      <t xml:space="preserve">0,2194
</t>
    </r>
    <r>
      <rPr>
        <i/>
        <sz val="8"/>
        <color rgb="FF000000"/>
        <rFont val="Times New Roman"/>
        <family val="1"/>
        <charset val="204"/>
      </rPr>
      <t>(21,94 / 100 )</t>
    </r>
  </si>
  <si>
    <r>
      <t xml:space="preserve">0,6225
</t>
    </r>
    <r>
      <rPr>
        <i/>
        <sz val="8"/>
        <color rgb="FF000000"/>
        <rFont val="Times New Roman"/>
        <family val="1"/>
        <charset val="204"/>
      </rPr>
      <t>((61,22+1,03) / 100)</t>
    </r>
  </si>
  <si>
    <r>
      <t xml:space="preserve">0,174
</t>
    </r>
    <r>
      <rPr>
        <i/>
        <sz val="8"/>
        <color rgb="FF000000"/>
        <rFont val="Times New Roman"/>
        <family val="1"/>
        <charset val="204"/>
      </rPr>
      <t>(17,4 / 100)</t>
    </r>
  </si>
  <si>
    <r>
      <t xml:space="preserve">0,0706
</t>
    </r>
    <r>
      <rPr>
        <i/>
        <sz val="8"/>
        <color rgb="FF000000"/>
        <rFont val="Times New Roman"/>
        <family val="1"/>
        <charset val="204"/>
      </rPr>
      <t>((8,09-1,03) / 100)</t>
    </r>
  </si>
  <si>
    <r>
      <t xml:space="preserve">0,1803
</t>
    </r>
    <r>
      <rPr>
        <i/>
        <sz val="8"/>
        <color rgb="FF000000"/>
        <rFont val="Times New Roman"/>
        <family val="1"/>
        <charset val="204"/>
      </rPr>
      <t>(18,03 / 100)</t>
    </r>
  </si>
  <si>
    <r>
      <t xml:space="preserve">0,2276
</t>
    </r>
    <r>
      <rPr>
        <i/>
        <sz val="8"/>
        <color rgb="FF000000"/>
        <rFont val="Times New Roman"/>
        <family val="1"/>
        <charset val="204"/>
      </rPr>
      <t>(22,76 / 100)</t>
    </r>
  </si>
  <si>
    <r>
      <t xml:space="preserve">0,6685
</t>
    </r>
    <r>
      <rPr>
        <i/>
        <sz val="10"/>
        <color rgb="FF000000"/>
        <rFont val="Times New Roman"/>
        <family val="1"/>
        <charset val="204"/>
      </rPr>
      <t>(</t>
    </r>
    <r>
      <rPr>
        <i/>
        <sz val="8"/>
        <color rgb="FF000000"/>
        <rFont val="Times New Roman"/>
        <family val="1"/>
        <charset val="204"/>
      </rPr>
      <t>(65,82+1,03) / 100)</t>
    </r>
  </si>
  <si>
    <r>
      <t xml:space="preserve">0,0353
</t>
    </r>
    <r>
      <rPr>
        <i/>
        <sz val="8"/>
        <color rgb="FF000000"/>
        <rFont val="Times New Roman"/>
        <family val="1"/>
        <charset val="204"/>
      </rPr>
      <t>((4,56-1,03) / 100)</t>
    </r>
  </si>
  <si>
    <r>
      <t xml:space="preserve">0,1137
</t>
    </r>
    <r>
      <rPr>
        <i/>
        <sz val="8"/>
        <color rgb="FF000000"/>
        <rFont val="Times New Roman"/>
        <family val="1"/>
        <charset val="204"/>
      </rPr>
      <t>(11,37 / 100)</t>
    </r>
  </si>
  <si>
    <r>
      <t xml:space="preserve">0,38
</t>
    </r>
    <r>
      <rPr>
        <i/>
        <sz val="8"/>
        <color rgb="FF000000"/>
        <rFont val="Times New Roman"/>
        <family val="1"/>
        <charset val="204"/>
      </rPr>
      <t>(3,8 / 10)</t>
    </r>
  </si>
  <si>
    <t>Шурупы самонарезающие стальные с полукруглой головкой и прямым шлицем, остроконечные, диаметр 3,5 мм, длина 30-35 мм</t>
  </si>
  <si>
    <t>Монтаж системы защиты стен и углов: доска-отбойник по стенам из гипсокартона</t>
  </si>
  <si>
    <r>
      <t xml:space="preserve">1,82
</t>
    </r>
    <r>
      <rPr>
        <i/>
        <sz val="8"/>
        <color rgb="FF000000"/>
        <rFont val="Times New Roman"/>
        <family val="1"/>
        <charset val="204"/>
      </rPr>
      <t>(18,2 / 10)</t>
    </r>
  </si>
  <si>
    <t xml:space="preserve">0,01
(1 / 100) </t>
  </si>
  <si>
    <r>
      <t xml:space="preserve">0,0353
</t>
    </r>
    <r>
      <rPr>
        <i/>
        <sz val="8"/>
        <color rgb="FF000000"/>
        <rFont val="Times New Roman"/>
        <family val="1"/>
        <charset val="204"/>
      </rPr>
      <t>(3,53 / 100)</t>
    </r>
  </si>
  <si>
    <t>0,3243
(32,43 / 100)</t>
  </si>
  <si>
    <t>Окраска стен, оклееных стеклообоями, красками  на два слоя</t>
  </si>
  <si>
    <t>Демонтаж системы защиты стен и углов: доска-отбойник по стенам из гипсокартона</t>
  </si>
  <si>
    <r>
      <t xml:space="preserve">0,0766
</t>
    </r>
    <r>
      <rPr>
        <i/>
        <sz val="8"/>
        <color rgb="FF000000"/>
        <rFont val="Times New Roman"/>
        <family val="1"/>
        <charset val="204"/>
      </rPr>
      <t>((8,7-1,04) / 100)</t>
    </r>
  </si>
  <si>
    <t xml:space="preserve"> Здание главного входа инв. № ТГ000006.</t>
  </si>
  <si>
    <r>
      <t>на</t>
    </r>
    <r>
      <rPr>
        <b/>
        <u/>
        <sz val="12"/>
        <color theme="1"/>
        <rFont val="Times New Roman"/>
        <family val="1"/>
        <charset val="204"/>
      </rPr>
      <t xml:space="preserve"> Ремонт санитарно-бытовых помещений (2 этаж. 1 очередь).</t>
    </r>
  </si>
  <si>
    <t>Панель мебельная из плиты древесностружечной ламинированной, с кромкой, толщина 16 мм/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</si>
</sst>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"/>
    <numFmt numFmtId="166" formatCode="0.00000"/>
    <numFmt numFmtId="167" formatCode="0.0"/>
    <numFmt numFmtId="168" formatCode="0.0000000"/>
    <numFmt numFmtId="169" formatCode="0.000000"/>
  </numFmts>
  <fonts count="26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7" fillId="0" borderId="0"/>
    <xf numFmtId="0" fontId="19" fillId="0" borderId="0"/>
    <xf numFmtId="0" fontId="17" fillId="0" borderId="0"/>
    <xf numFmtId="0" fontId="20" fillId="0" borderId="0"/>
  </cellStyleXfs>
  <cellXfs count="148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0" xfId="0" applyFont="1" applyFill="1" applyBorder="1"/>
    <xf numFmtId="0" fontId="3" fillId="0" borderId="11" xfId="0" applyFont="1" applyFill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3" fillId="0" borderId="1" xfId="5" applyNumberFormat="1" applyFont="1" applyFill="1" applyBorder="1" applyAlignment="1" applyProtection="1">
      <alignment horizontal="left" vertical="top" wrapText="1"/>
    </xf>
    <xf numFmtId="0" fontId="23" fillId="0" borderId="1" xfId="5" applyNumberFormat="1" applyFont="1" applyFill="1" applyBorder="1" applyAlignment="1" applyProtection="1">
      <alignment horizontal="center" vertical="top" wrapText="1"/>
    </xf>
    <xf numFmtId="166" fontId="23" fillId="0" borderId="1" xfId="5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6" fontId="3" fillId="0" borderId="1" xfId="0" applyNumberFormat="1" applyFont="1" applyFill="1" applyBorder="1" applyAlignment="1" applyProtection="1">
      <alignment horizontal="center" vertical="top" wrapText="1"/>
    </xf>
    <xf numFmtId="2" fontId="23" fillId="0" borderId="1" xfId="5" applyNumberFormat="1" applyFont="1" applyFill="1" applyBorder="1" applyAlignment="1" applyProtection="1">
      <alignment horizontal="center" vertical="top" wrapText="1"/>
    </xf>
    <xf numFmtId="0" fontId="23" fillId="0" borderId="1" xfId="5" applyNumberFormat="1" applyFont="1" applyFill="1" applyBorder="1" applyAlignment="1" applyProtection="1">
      <alignment vertical="top" wrapText="1"/>
    </xf>
    <xf numFmtId="169" fontId="23" fillId="0" borderId="1" xfId="2" applyNumberFormat="1" applyFont="1" applyFill="1" applyBorder="1" applyAlignment="1" applyProtection="1">
      <alignment horizontal="right" vertical="top" wrapText="1"/>
    </xf>
    <xf numFmtId="49" fontId="3" fillId="0" borderId="1" xfId="2" applyNumberFormat="1" applyFont="1" applyFill="1" applyBorder="1" applyAlignment="1" applyProtection="1">
      <alignment horizontal="left" vertical="top" wrapText="1"/>
    </xf>
    <xf numFmtId="49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center" vertical="top" wrapText="1"/>
    </xf>
    <xf numFmtId="168" fontId="3" fillId="0" borderId="1" xfId="2" applyNumberFormat="1" applyFont="1" applyFill="1" applyBorder="1" applyAlignment="1" applyProtection="1">
      <alignment horizontal="center" vertical="top" wrapText="1"/>
    </xf>
    <xf numFmtId="169" fontId="3" fillId="0" borderId="1" xfId="2" applyNumberFormat="1" applyFont="1" applyFill="1" applyBorder="1" applyAlignment="1" applyProtection="1">
      <alignment horizontal="center" vertical="top" wrapText="1"/>
    </xf>
    <xf numFmtId="165" fontId="3" fillId="0" borderId="1" xfId="2" applyNumberFormat="1" applyFont="1" applyFill="1" applyBorder="1" applyAlignment="1" applyProtection="1">
      <alignment horizontal="center" vertical="top" wrapText="1"/>
    </xf>
    <xf numFmtId="1" fontId="2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right" vertical="top" wrapText="1"/>
    </xf>
    <xf numFmtId="14" fontId="23" fillId="0" borderId="1" xfId="2" applyNumberFormat="1" applyFont="1" applyFill="1" applyBorder="1" applyAlignment="1" applyProtection="1">
      <alignment horizontal="left" vertical="top" wrapText="1"/>
    </xf>
    <xf numFmtId="165" fontId="24" fillId="0" borderId="1" xfId="2" applyNumberFormat="1" applyFont="1" applyFill="1" applyBorder="1" applyAlignment="1" applyProtection="1">
      <alignment horizontal="right" vertical="top" wrapText="1"/>
    </xf>
    <xf numFmtId="0" fontId="3" fillId="0" borderId="11" xfId="0" applyFont="1" applyFill="1" applyBorder="1"/>
    <xf numFmtId="49" fontId="23" fillId="0" borderId="12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quotePrefix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2" fontId="23" fillId="0" borderId="1" xfId="2" applyNumberFormat="1" applyFont="1" applyFill="1" applyBorder="1" applyAlignment="1" applyProtection="1">
      <alignment horizontal="right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166" fontId="23" fillId="0" borderId="1" xfId="2" applyNumberFormat="1" applyFont="1" applyFill="1" applyBorder="1" applyAlignment="1" applyProtection="1">
      <alignment horizontal="right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1" fontId="23" fillId="0" borderId="1" xfId="2" applyNumberFormat="1" applyFont="1" applyFill="1" applyBorder="1" applyAlignment="1" applyProtection="1">
      <alignment horizontal="right" vertical="top" wrapText="1"/>
    </xf>
    <xf numFmtId="167" fontId="23" fillId="0" borderId="1" xfId="2" applyNumberFormat="1" applyFont="1" applyFill="1" applyBorder="1" applyAlignment="1" applyProtection="1">
      <alignment horizontal="right" vertical="top" wrapText="1"/>
    </xf>
    <xf numFmtId="0" fontId="22" fillId="0" borderId="1" xfId="2" applyNumberFormat="1" applyFont="1" applyFill="1" applyBorder="1" applyAlignment="1" applyProtection="1">
      <alignment vertical="center"/>
    </xf>
    <xf numFmtId="2" fontId="23" fillId="0" borderId="1" xfId="2" applyNumberFormat="1" applyFont="1" applyFill="1" applyBorder="1" applyAlignment="1" applyProtection="1">
      <alignment horizontal="center" vertical="top" wrapText="1"/>
    </xf>
    <xf numFmtId="0" fontId="22" fillId="0" borderId="13" xfId="2" applyNumberFormat="1" applyFont="1" applyFill="1" applyBorder="1" applyAlignment="1" applyProtection="1">
      <alignment vertical="center"/>
    </xf>
    <xf numFmtId="0" fontId="22" fillId="0" borderId="14" xfId="2" applyNumberFormat="1" applyFont="1" applyFill="1" applyBorder="1" applyAlignment="1" applyProtection="1">
      <alignment vertical="center" wrapText="1"/>
    </xf>
    <xf numFmtId="0" fontId="3" fillId="0" borderId="14" xfId="0" applyFont="1" applyFill="1" applyBorder="1"/>
    <xf numFmtId="0" fontId="22" fillId="0" borderId="12" xfId="2" applyNumberFormat="1" applyFont="1" applyFill="1" applyBorder="1" applyAlignment="1" applyProtection="1">
      <alignment vertical="center"/>
    </xf>
    <xf numFmtId="49" fontId="23" fillId="0" borderId="15" xfId="2" applyNumberFormat="1" applyFont="1" applyFill="1" applyBorder="1" applyAlignment="1" applyProtection="1">
      <alignment horizontal="center" vertical="top" wrapText="1"/>
    </xf>
    <xf numFmtId="0" fontId="23" fillId="0" borderId="16" xfId="2" applyNumberFormat="1" applyFont="1" applyFill="1" applyBorder="1" applyAlignment="1" applyProtection="1">
      <alignment horizontal="left" vertical="top" wrapText="1"/>
    </xf>
    <xf numFmtId="0" fontId="23" fillId="0" borderId="16" xfId="2" applyNumberFormat="1" applyFont="1" applyFill="1" applyBorder="1" applyAlignment="1" applyProtection="1">
      <alignment horizontal="center" vertical="top" wrapText="1"/>
    </xf>
    <xf numFmtId="2" fontId="23" fillId="0" borderId="16" xfId="2" applyNumberFormat="1" applyFont="1" applyFill="1" applyBorder="1" applyAlignment="1" applyProtection="1">
      <alignment horizontal="right" vertical="top" wrapText="1"/>
    </xf>
    <xf numFmtId="0" fontId="23" fillId="0" borderId="16" xfId="2" applyNumberFormat="1" applyFont="1" applyFill="1" applyBorder="1" applyAlignment="1" applyProtection="1">
      <alignment vertical="top" wrapText="1"/>
    </xf>
    <xf numFmtId="0" fontId="3" fillId="0" borderId="17" xfId="0" applyFont="1" applyFill="1" applyBorder="1" applyAlignment="1">
      <alignment vertical="top"/>
    </xf>
    <xf numFmtId="166" fontId="23" fillId="0" borderId="1" xfId="2" applyNumberFormat="1" applyFont="1" applyFill="1" applyBorder="1" applyAlignment="1" applyProtection="1">
      <alignment vertical="top" wrapText="1"/>
    </xf>
    <xf numFmtId="166" fontId="3" fillId="0" borderId="1" xfId="2" applyNumberFormat="1" applyFont="1" applyFill="1" applyBorder="1" applyAlignment="1" applyProtection="1">
      <alignment vertical="top" wrapText="1"/>
    </xf>
    <xf numFmtId="168" fontId="3" fillId="0" borderId="1" xfId="2" applyNumberFormat="1" applyFont="1" applyFill="1" applyBorder="1" applyAlignment="1" applyProtection="1">
      <alignment vertical="top" wrapText="1"/>
    </xf>
    <xf numFmtId="169" fontId="3" fillId="0" borderId="1" xfId="2" applyNumberFormat="1" applyFont="1" applyFill="1" applyBorder="1" applyAlignment="1" applyProtection="1">
      <alignment vertical="top" wrapText="1"/>
    </xf>
    <xf numFmtId="1" fontId="23" fillId="0" borderId="1" xfId="2" applyNumberFormat="1" applyFont="1" applyFill="1" applyBorder="1" applyAlignment="1" applyProtection="1">
      <alignment vertical="top" wrapText="1"/>
    </xf>
    <xf numFmtId="164" fontId="23" fillId="0" borderId="1" xfId="2" applyNumberFormat="1" applyFont="1" applyFill="1" applyBorder="1" applyAlignment="1" applyProtection="1">
      <alignment vertical="top" wrapText="1"/>
    </xf>
    <xf numFmtId="2" fontId="23" fillId="0" borderId="1" xfId="2" applyNumberFormat="1" applyFont="1" applyFill="1" applyBorder="1" applyAlignment="1" applyProtection="1">
      <alignment vertical="top" wrapText="1"/>
    </xf>
    <xf numFmtId="164" fontId="21" fillId="0" borderId="1" xfId="2" applyNumberFormat="1" applyFont="1" applyFill="1" applyBorder="1" applyAlignment="1" applyProtection="1">
      <alignment vertical="top" wrapText="1"/>
    </xf>
    <xf numFmtId="165" fontId="3" fillId="0" borderId="1" xfId="2" applyNumberFormat="1" applyFont="1" applyFill="1" applyBorder="1" applyAlignment="1" applyProtection="1">
      <alignment vertical="top" wrapText="1"/>
    </xf>
    <xf numFmtId="165" fontId="23" fillId="0" borderId="1" xfId="2" applyNumberFormat="1" applyFont="1" applyFill="1" applyBorder="1" applyAlignment="1" applyProtection="1">
      <alignment vertical="top" wrapText="1"/>
    </xf>
    <xf numFmtId="168" fontId="23" fillId="0" borderId="1" xfId="2" applyNumberFormat="1" applyFont="1" applyFill="1" applyBorder="1" applyAlignment="1" applyProtection="1">
      <alignment vertical="top" wrapText="1"/>
    </xf>
    <xf numFmtId="165" fontId="3" fillId="0" borderId="1" xfId="2" applyNumberFormat="1" applyFont="1" applyFill="1" applyBorder="1" applyAlignment="1" applyProtection="1">
      <alignment horizontal="right" vertical="top" wrapText="1"/>
    </xf>
    <xf numFmtId="169" fontId="3" fillId="0" borderId="1" xfId="2" applyNumberFormat="1" applyFont="1" applyFill="1" applyBorder="1" applyAlignment="1" applyProtection="1">
      <alignment horizontal="right" vertical="top" wrapText="1"/>
    </xf>
    <xf numFmtId="164" fontId="3" fillId="0" borderId="1" xfId="2" applyNumberFormat="1" applyFont="1" applyFill="1" applyBorder="1" applyAlignment="1" applyProtection="1">
      <alignment horizontal="right" vertical="top" wrapText="1"/>
    </xf>
    <xf numFmtId="2" fontId="3" fillId="0" borderId="1" xfId="2" applyNumberFormat="1" applyFont="1" applyFill="1" applyBorder="1" applyAlignment="1" applyProtection="1">
      <alignment horizontal="right" vertical="top" wrapText="1"/>
    </xf>
    <xf numFmtId="168" fontId="3" fillId="0" borderId="1" xfId="2" applyNumberFormat="1" applyFont="1" applyFill="1" applyBorder="1" applyAlignment="1" applyProtection="1">
      <alignment horizontal="right" vertical="top" wrapText="1"/>
    </xf>
    <xf numFmtId="0" fontId="3" fillId="0" borderId="1" xfId="0" applyFont="1" applyBorder="1" applyAlignment="1">
      <alignment horizontal="right" vertical="top"/>
    </xf>
    <xf numFmtId="166" fontId="3" fillId="0" borderId="0" xfId="0" applyNumberFormat="1" applyFont="1"/>
    <xf numFmtId="49" fontId="23" fillId="0" borderId="12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2" fontId="23" fillId="0" borderId="1" xfId="2" applyNumberFormat="1" applyFont="1" applyFill="1" applyBorder="1" applyAlignment="1" applyProtection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0"/>
  <sheetViews>
    <sheetView tabSelected="1" view="pageBreakPreview" topLeftCell="A146" zoomScaleNormal="100" zoomScaleSheetLayoutView="100" workbookViewId="0">
      <selection activeCell="G154" sqref="G154:G156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1.140625" style="42" customWidth="1"/>
    <col min="5" max="5" width="18.140625" style="42" customWidth="1" outlineLevel="1"/>
    <col min="6" max="7" width="9.140625" style="42" customWidth="1" outlineLevel="1"/>
    <col min="8" max="8" width="12.140625" style="42" customWidth="1" outlineLevel="1"/>
    <col min="9" max="9" width="32.28515625" style="5" customWidth="1"/>
    <col min="10" max="10" width="9.140625" style="5"/>
    <col min="11" max="11" width="10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20</v>
      </c>
    </row>
    <row r="2" spans="1:12" s="7" customFormat="1" ht="19.899999999999999" customHeight="1" x14ac:dyDescent="0.25">
      <c r="A2" s="36" t="s">
        <v>16</v>
      </c>
      <c r="B2" s="37"/>
      <c r="C2" s="37"/>
      <c r="D2" s="16"/>
      <c r="E2" s="17"/>
      <c r="F2" s="18"/>
      <c r="G2" s="18"/>
      <c r="H2" s="18"/>
      <c r="I2" s="19" t="s">
        <v>19</v>
      </c>
      <c r="J2" s="20"/>
      <c r="K2" s="18"/>
      <c r="L2" s="21"/>
    </row>
    <row r="3" spans="1:12" s="7" customFormat="1" ht="47.25" customHeight="1" x14ac:dyDescent="0.25">
      <c r="A3" s="138" t="s">
        <v>17</v>
      </c>
      <c r="B3" s="138"/>
      <c r="C3" s="138"/>
      <c r="D3" s="16"/>
      <c r="E3" s="17"/>
      <c r="F3" s="18"/>
      <c r="G3" s="18"/>
      <c r="H3" s="18"/>
      <c r="I3" s="139" t="s">
        <v>24</v>
      </c>
      <c r="J3" s="139"/>
      <c r="K3" s="139"/>
      <c r="L3" s="139"/>
    </row>
    <row r="4" spans="1:12" s="7" customFormat="1" ht="27" customHeight="1" x14ac:dyDescent="0.25">
      <c r="A4" s="38" t="s">
        <v>18</v>
      </c>
      <c r="B4" s="37"/>
      <c r="C4" s="37"/>
      <c r="D4" s="16"/>
      <c r="E4" s="17"/>
      <c r="F4" s="18"/>
      <c r="G4" s="18"/>
      <c r="H4" s="18"/>
      <c r="I4" s="139" t="s">
        <v>25</v>
      </c>
      <c r="J4" s="139"/>
      <c r="K4" s="18"/>
      <c r="L4" s="21"/>
    </row>
    <row r="5" spans="1:12" s="20" customFormat="1" ht="25.5" customHeight="1" x14ac:dyDescent="0.25">
      <c r="A5" s="38" t="s">
        <v>21</v>
      </c>
      <c r="B5" s="39"/>
      <c r="C5" s="40"/>
      <c r="D5" s="22"/>
      <c r="E5" s="23"/>
      <c r="I5" s="24" t="s">
        <v>33</v>
      </c>
      <c r="L5" s="25"/>
    </row>
    <row r="6" spans="1:12" x14ac:dyDescent="0.2">
      <c r="A6" s="1"/>
      <c r="B6" s="46"/>
      <c r="C6" s="45"/>
      <c r="D6" s="43"/>
      <c r="F6" s="52"/>
      <c r="G6" s="44"/>
      <c r="H6" s="2"/>
    </row>
    <row r="7" spans="1:12" ht="18.75" x14ac:dyDescent="0.3">
      <c r="A7" s="140" t="s">
        <v>163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24" customHeight="1" x14ac:dyDescent="0.25">
      <c r="A9" s="141" t="s">
        <v>224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12" x14ac:dyDescent="0.2">
      <c r="A10" s="143" t="s">
        <v>3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25.5" customHeight="1" x14ac:dyDescent="0.25">
      <c r="A11" s="130" t="s">
        <v>223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2" x14ac:dyDescent="0.2">
      <c r="A12" s="137" t="s">
        <v>4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2" ht="15" customHeight="1" thickBot="1" x14ac:dyDescent="0.35">
      <c r="A13" s="52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35" t="s">
        <v>5</v>
      </c>
      <c r="B14" s="135" t="s">
        <v>6</v>
      </c>
      <c r="C14" s="132" t="s">
        <v>7</v>
      </c>
      <c r="D14" s="134"/>
      <c r="E14" s="132" t="s">
        <v>8</v>
      </c>
      <c r="F14" s="133"/>
      <c r="G14" s="133"/>
      <c r="H14" s="134"/>
      <c r="I14" s="132" t="s">
        <v>9</v>
      </c>
      <c r="J14" s="133"/>
      <c r="K14" s="133"/>
      <c r="L14" s="134"/>
    </row>
    <row r="15" spans="1:12" ht="63.75" customHeight="1" thickBot="1" x14ac:dyDescent="0.25">
      <c r="A15" s="136"/>
      <c r="B15" s="136"/>
      <c r="C15" s="26" t="s">
        <v>1</v>
      </c>
      <c r="D15" s="27" t="s">
        <v>10</v>
      </c>
      <c r="E15" s="26" t="s">
        <v>0</v>
      </c>
      <c r="F15" s="27" t="s">
        <v>1</v>
      </c>
      <c r="G15" s="28" t="s">
        <v>10</v>
      </c>
      <c r="H15" s="29" t="s">
        <v>11</v>
      </c>
      <c r="I15" s="26" t="s">
        <v>0</v>
      </c>
      <c r="J15" s="27" t="s">
        <v>1</v>
      </c>
      <c r="K15" s="26" t="s">
        <v>10</v>
      </c>
      <c r="L15" s="30" t="s">
        <v>12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x14ac:dyDescent="0.2">
      <c r="A17" s="97" t="s">
        <v>164</v>
      </c>
      <c r="B17" s="98"/>
      <c r="C17" s="98"/>
      <c r="D17" s="98"/>
      <c r="E17" s="98"/>
      <c r="F17" s="99"/>
      <c r="G17" s="99"/>
      <c r="H17" s="99"/>
      <c r="I17" s="99"/>
      <c r="J17" s="99"/>
      <c r="K17" s="99"/>
      <c r="L17" s="54"/>
    </row>
    <row r="18" spans="1:12" ht="38.25" x14ac:dyDescent="0.2">
      <c r="A18" s="78" t="s">
        <v>42</v>
      </c>
      <c r="B18" s="87" t="s">
        <v>221</v>
      </c>
      <c r="C18" s="88" t="s">
        <v>114</v>
      </c>
      <c r="D18" s="89" t="s">
        <v>190</v>
      </c>
      <c r="E18" s="75" t="s">
        <v>162</v>
      </c>
      <c r="F18" s="53" t="s">
        <v>92</v>
      </c>
      <c r="G18" s="53">
        <v>4.2</v>
      </c>
      <c r="H18" s="57" t="s">
        <v>99</v>
      </c>
      <c r="I18" s="51"/>
      <c r="J18" s="51"/>
      <c r="K18" s="51"/>
      <c r="L18" s="77"/>
    </row>
    <row r="19" spans="1:12" ht="25.5" x14ac:dyDescent="0.2">
      <c r="A19" s="78" t="s">
        <v>45</v>
      </c>
      <c r="B19" s="87" t="s">
        <v>159</v>
      </c>
      <c r="C19" s="88" t="s">
        <v>47</v>
      </c>
      <c r="D19" s="89" t="s">
        <v>191</v>
      </c>
      <c r="E19" s="56" t="s">
        <v>91</v>
      </c>
      <c r="F19" s="53" t="s">
        <v>39</v>
      </c>
      <c r="G19" s="53">
        <v>2</v>
      </c>
      <c r="H19" s="53" t="s">
        <v>38</v>
      </c>
      <c r="I19" s="51"/>
      <c r="J19" s="82"/>
      <c r="K19" s="83"/>
      <c r="L19" s="55"/>
    </row>
    <row r="20" spans="1:12" ht="25.5" x14ac:dyDescent="0.2">
      <c r="A20" s="78" t="s">
        <v>48</v>
      </c>
      <c r="B20" s="87" t="s">
        <v>43</v>
      </c>
      <c r="C20" s="88" t="s">
        <v>44</v>
      </c>
      <c r="D20" s="90" t="s">
        <v>192</v>
      </c>
      <c r="E20" s="58" t="s">
        <v>31</v>
      </c>
      <c r="F20" s="59" t="s">
        <v>13</v>
      </c>
      <c r="G20" s="60">
        <v>2.0382999999999998E-2</v>
      </c>
      <c r="H20" s="53" t="s">
        <v>38</v>
      </c>
      <c r="I20" s="80"/>
      <c r="J20" s="82"/>
      <c r="K20" s="83"/>
      <c r="L20" s="55"/>
    </row>
    <row r="21" spans="1:12" ht="25.5" x14ac:dyDescent="0.2">
      <c r="A21" s="78" t="s">
        <v>49</v>
      </c>
      <c r="B21" s="87" t="s">
        <v>160</v>
      </c>
      <c r="C21" s="88" t="s">
        <v>14</v>
      </c>
      <c r="D21" s="90" t="s">
        <v>193</v>
      </c>
      <c r="E21" s="58" t="s">
        <v>31</v>
      </c>
      <c r="F21" s="59" t="s">
        <v>13</v>
      </c>
      <c r="G21" s="60">
        <f>23.39*0.00837</f>
        <v>0.19577430000000001</v>
      </c>
      <c r="H21" s="53" t="s">
        <v>38</v>
      </c>
      <c r="I21" s="61"/>
      <c r="J21" s="62"/>
      <c r="K21" s="63"/>
      <c r="L21" s="55"/>
    </row>
    <row r="22" spans="1:12" ht="35.25" x14ac:dyDescent="0.2">
      <c r="A22" s="78" t="s">
        <v>52</v>
      </c>
      <c r="B22" s="87" t="s">
        <v>101</v>
      </c>
      <c r="C22" s="88" t="s">
        <v>14</v>
      </c>
      <c r="D22" s="90" t="s">
        <v>194</v>
      </c>
      <c r="E22" s="58" t="s">
        <v>31</v>
      </c>
      <c r="F22" s="59" t="s">
        <v>13</v>
      </c>
      <c r="G22" s="60">
        <v>1.8377999999999999E-2</v>
      </c>
      <c r="H22" s="53" t="s">
        <v>38</v>
      </c>
      <c r="I22" s="87"/>
      <c r="J22" s="88"/>
      <c r="K22" s="66"/>
      <c r="L22" s="55"/>
    </row>
    <row r="23" spans="1:12" x14ac:dyDescent="0.2">
      <c r="A23" s="125" t="s">
        <v>53</v>
      </c>
      <c r="B23" s="126" t="s">
        <v>161</v>
      </c>
      <c r="C23" s="127" t="s">
        <v>14</v>
      </c>
      <c r="D23" s="128">
        <v>0.61260000000000003</v>
      </c>
      <c r="E23" s="127" t="s">
        <v>51</v>
      </c>
      <c r="F23" s="127"/>
      <c r="G23" s="127"/>
      <c r="H23" s="127"/>
      <c r="I23" s="67" t="s">
        <v>153</v>
      </c>
      <c r="J23" s="68" t="s">
        <v>2</v>
      </c>
      <c r="K23" s="74">
        <v>0.24504000000000001</v>
      </c>
      <c r="L23" s="55" t="s">
        <v>32</v>
      </c>
    </row>
    <row r="24" spans="1:12" x14ac:dyDescent="0.2">
      <c r="A24" s="125"/>
      <c r="B24" s="126"/>
      <c r="C24" s="127"/>
      <c r="D24" s="128"/>
      <c r="E24" s="127"/>
      <c r="F24" s="127"/>
      <c r="G24" s="127"/>
      <c r="H24" s="127"/>
      <c r="I24" s="67" t="s">
        <v>34</v>
      </c>
      <c r="J24" s="68" t="s">
        <v>15</v>
      </c>
      <c r="K24" s="119">
        <v>6.1260000000000004E-3</v>
      </c>
      <c r="L24" s="55" t="s">
        <v>32</v>
      </c>
    </row>
    <row r="25" spans="1:12" ht="25.5" x14ac:dyDescent="0.2">
      <c r="A25" s="125"/>
      <c r="B25" s="126"/>
      <c r="C25" s="127"/>
      <c r="D25" s="128"/>
      <c r="E25" s="127"/>
      <c r="F25" s="127"/>
      <c r="G25" s="127"/>
      <c r="H25" s="127"/>
      <c r="I25" s="67" t="s">
        <v>154</v>
      </c>
      <c r="J25" s="68" t="s">
        <v>15</v>
      </c>
      <c r="K25" s="120">
        <v>6.1260000000000003</v>
      </c>
      <c r="L25" s="55" t="s">
        <v>32</v>
      </c>
    </row>
    <row r="26" spans="1:12" ht="38.25" x14ac:dyDescent="0.2">
      <c r="A26" s="125"/>
      <c r="B26" s="126"/>
      <c r="C26" s="127"/>
      <c r="D26" s="128"/>
      <c r="E26" s="127"/>
      <c r="F26" s="127"/>
      <c r="G26" s="127"/>
      <c r="H26" s="127"/>
      <c r="I26" s="87" t="s">
        <v>50</v>
      </c>
      <c r="J26" s="88" t="s">
        <v>13</v>
      </c>
      <c r="K26" s="91">
        <f>0.01146+0.00919</f>
        <v>2.0650000000000002E-2</v>
      </c>
      <c r="L26" s="55" t="s">
        <v>32</v>
      </c>
    </row>
    <row r="27" spans="1:12" x14ac:dyDescent="0.2">
      <c r="A27" s="125"/>
      <c r="B27" s="126"/>
      <c r="C27" s="127"/>
      <c r="D27" s="128"/>
      <c r="E27" s="127"/>
      <c r="F27" s="127"/>
      <c r="G27" s="127"/>
      <c r="H27" s="127"/>
      <c r="I27" s="87" t="s">
        <v>97</v>
      </c>
      <c r="J27" s="88" t="s">
        <v>15</v>
      </c>
      <c r="K27" s="92">
        <v>16.847000000000001</v>
      </c>
      <c r="L27" s="55" t="s">
        <v>32</v>
      </c>
    </row>
    <row r="28" spans="1:12" ht="51" x14ac:dyDescent="0.2">
      <c r="A28" s="125"/>
      <c r="B28" s="126"/>
      <c r="C28" s="127"/>
      <c r="D28" s="128"/>
      <c r="E28" s="127"/>
      <c r="F28" s="127"/>
      <c r="G28" s="127"/>
      <c r="H28" s="127"/>
      <c r="I28" s="87" t="s">
        <v>102</v>
      </c>
      <c r="J28" s="88" t="s">
        <v>15</v>
      </c>
      <c r="K28" s="92">
        <v>73.512</v>
      </c>
      <c r="L28" s="55" t="s">
        <v>32</v>
      </c>
    </row>
    <row r="29" spans="1:12" ht="25.5" x14ac:dyDescent="0.2">
      <c r="A29" s="125"/>
      <c r="B29" s="126"/>
      <c r="C29" s="127"/>
      <c r="D29" s="128"/>
      <c r="E29" s="127"/>
      <c r="F29" s="127"/>
      <c r="G29" s="127"/>
      <c r="H29" s="127"/>
      <c r="I29" s="87" t="s">
        <v>103</v>
      </c>
      <c r="J29" s="88" t="s">
        <v>81</v>
      </c>
      <c r="K29" s="116">
        <v>6.4322999999999997</v>
      </c>
      <c r="L29" s="55" t="s">
        <v>32</v>
      </c>
    </row>
    <row r="30" spans="1:12" x14ac:dyDescent="0.2">
      <c r="A30" s="125" t="s">
        <v>54</v>
      </c>
      <c r="B30" s="126" t="s">
        <v>104</v>
      </c>
      <c r="C30" s="127" t="s">
        <v>14</v>
      </c>
      <c r="D30" s="128" t="s">
        <v>195</v>
      </c>
      <c r="E30" s="127"/>
      <c r="F30" s="127"/>
      <c r="G30" s="127"/>
      <c r="H30" s="127"/>
      <c r="I30" s="67" t="s">
        <v>93</v>
      </c>
      <c r="J30" s="68" t="s">
        <v>39</v>
      </c>
      <c r="K30" s="115">
        <v>0.22720000000000001</v>
      </c>
      <c r="L30" s="55" t="s">
        <v>32</v>
      </c>
    </row>
    <row r="31" spans="1:12" x14ac:dyDescent="0.2">
      <c r="A31" s="125"/>
      <c r="B31" s="126"/>
      <c r="C31" s="127"/>
      <c r="D31" s="128"/>
      <c r="E31" s="127"/>
      <c r="F31" s="127"/>
      <c r="G31" s="127"/>
      <c r="H31" s="127"/>
      <c r="I31" s="67" t="s">
        <v>94</v>
      </c>
      <c r="J31" s="68" t="s">
        <v>13</v>
      </c>
      <c r="K31" s="110">
        <v>8.52E-4</v>
      </c>
      <c r="L31" s="55" t="s">
        <v>32</v>
      </c>
    </row>
    <row r="32" spans="1:12" x14ac:dyDescent="0.2">
      <c r="A32" s="125"/>
      <c r="B32" s="126"/>
      <c r="C32" s="127"/>
      <c r="D32" s="128"/>
      <c r="E32" s="127"/>
      <c r="F32" s="127"/>
      <c r="G32" s="127"/>
      <c r="H32" s="127"/>
      <c r="I32" s="67" t="s">
        <v>95</v>
      </c>
      <c r="J32" s="68" t="s">
        <v>13</v>
      </c>
      <c r="K32" s="109">
        <v>1.874E-4</v>
      </c>
      <c r="L32" s="55" t="s">
        <v>32</v>
      </c>
    </row>
    <row r="33" spans="1:12" ht="25.5" x14ac:dyDescent="0.2">
      <c r="A33" s="125"/>
      <c r="B33" s="126"/>
      <c r="C33" s="127"/>
      <c r="D33" s="128"/>
      <c r="E33" s="127"/>
      <c r="F33" s="127"/>
      <c r="G33" s="127"/>
      <c r="H33" s="127"/>
      <c r="I33" s="67" t="s">
        <v>96</v>
      </c>
      <c r="J33" s="68" t="s">
        <v>2</v>
      </c>
      <c r="K33" s="115">
        <v>5.6800000000000003E-2</v>
      </c>
      <c r="L33" s="55" t="s">
        <v>32</v>
      </c>
    </row>
    <row r="34" spans="1:12" x14ac:dyDescent="0.2">
      <c r="A34" s="125"/>
      <c r="B34" s="126"/>
      <c r="C34" s="127"/>
      <c r="D34" s="128"/>
      <c r="E34" s="127"/>
      <c r="F34" s="127"/>
      <c r="G34" s="127"/>
      <c r="H34" s="127"/>
      <c r="I34" s="67" t="s">
        <v>97</v>
      </c>
      <c r="J34" s="68" t="s">
        <v>15</v>
      </c>
      <c r="K34" s="108">
        <v>0.17252999999999999</v>
      </c>
      <c r="L34" s="55" t="s">
        <v>32</v>
      </c>
    </row>
    <row r="35" spans="1:12" x14ac:dyDescent="0.2">
      <c r="A35" s="125"/>
      <c r="B35" s="126"/>
      <c r="C35" s="127"/>
      <c r="D35" s="128"/>
      <c r="E35" s="127"/>
      <c r="F35" s="127"/>
      <c r="G35" s="127"/>
      <c r="H35" s="127"/>
      <c r="I35" s="67" t="s">
        <v>98</v>
      </c>
      <c r="J35" s="68" t="s">
        <v>13</v>
      </c>
      <c r="K35" s="109">
        <v>4.5439999999999999E-4</v>
      </c>
      <c r="L35" s="55" t="s">
        <v>32</v>
      </c>
    </row>
    <row r="36" spans="1:12" ht="38.25" x14ac:dyDescent="0.2">
      <c r="A36" s="125"/>
      <c r="B36" s="126"/>
      <c r="C36" s="127"/>
      <c r="D36" s="128"/>
      <c r="E36" s="127"/>
      <c r="F36" s="127"/>
      <c r="G36" s="127"/>
      <c r="H36" s="127"/>
      <c r="I36" s="87" t="s">
        <v>50</v>
      </c>
      <c r="J36" s="88" t="s">
        <v>13</v>
      </c>
      <c r="K36" s="107">
        <v>4.7600000000000003E-3</v>
      </c>
      <c r="L36" s="55" t="s">
        <v>32</v>
      </c>
    </row>
    <row r="37" spans="1:12" ht="28.5" customHeight="1" x14ac:dyDescent="0.2">
      <c r="A37" s="125" t="s">
        <v>55</v>
      </c>
      <c r="B37" s="126" t="s">
        <v>100</v>
      </c>
      <c r="C37" s="127" t="s">
        <v>14</v>
      </c>
      <c r="D37" s="128">
        <v>0.2339</v>
      </c>
      <c r="E37" s="127" t="s">
        <v>51</v>
      </c>
      <c r="F37" s="127"/>
      <c r="G37" s="127"/>
      <c r="H37" s="127"/>
      <c r="I37" s="67" t="s">
        <v>155</v>
      </c>
      <c r="J37" s="68" t="s">
        <v>81</v>
      </c>
      <c r="K37" s="108">
        <v>2.4559500000000001</v>
      </c>
      <c r="L37" s="55" t="s">
        <v>32</v>
      </c>
    </row>
    <row r="38" spans="1:12" ht="76.5" x14ac:dyDescent="0.2">
      <c r="A38" s="125" t="s">
        <v>56</v>
      </c>
      <c r="B38" s="126"/>
      <c r="C38" s="127"/>
      <c r="D38" s="128"/>
      <c r="E38" s="127" t="s">
        <v>51</v>
      </c>
      <c r="F38" s="127"/>
      <c r="G38" s="127"/>
      <c r="H38" s="127"/>
      <c r="I38" s="87" t="s">
        <v>105</v>
      </c>
      <c r="J38" s="88" t="s">
        <v>2</v>
      </c>
      <c r="K38" s="107">
        <v>23.97475</v>
      </c>
      <c r="L38" s="55" t="s">
        <v>32</v>
      </c>
    </row>
    <row r="39" spans="1:12" ht="25.5" x14ac:dyDescent="0.2">
      <c r="A39" s="125" t="s">
        <v>57</v>
      </c>
      <c r="B39" s="126" t="s">
        <v>106</v>
      </c>
      <c r="C39" s="127" t="s">
        <v>44</v>
      </c>
      <c r="D39" s="128">
        <v>0.18529999999999999</v>
      </c>
      <c r="E39" s="127" t="s">
        <v>51</v>
      </c>
      <c r="F39" s="127"/>
      <c r="G39" s="127"/>
      <c r="H39" s="127"/>
      <c r="I39" s="67" t="s">
        <v>156</v>
      </c>
      <c r="J39" s="68" t="s">
        <v>79</v>
      </c>
      <c r="K39" s="109">
        <v>4.8733899999999997E-2</v>
      </c>
      <c r="L39" s="55" t="s">
        <v>32</v>
      </c>
    </row>
    <row r="40" spans="1:12" ht="63.75" x14ac:dyDescent="0.2">
      <c r="A40" s="125"/>
      <c r="B40" s="126"/>
      <c r="C40" s="127"/>
      <c r="D40" s="128"/>
      <c r="E40" s="127"/>
      <c r="F40" s="127"/>
      <c r="G40" s="127"/>
      <c r="H40" s="127"/>
      <c r="I40" s="67" t="s">
        <v>157</v>
      </c>
      <c r="J40" s="68" t="s">
        <v>47</v>
      </c>
      <c r="K40" s="110">
        <v>0.48733900000000002</v>
      </c>
      <c r="L40" s="55" t="s">
        <v>32</v>
      </c>
    </row>
    <row r="41" spans="1:12" ht="25.5" x14ac:dyDescent="0.2">
      <c r="A41" s="125"/>
      <c r="B41" s="126"/>
      <c r="C41" s="127"/>
      <c r="D41" s="128"/>
      <c r="E41" s="127"/>
      <c r="F41" s="127"/>
      <c r="G41" s="127"/>
      <c r="H41" s="127"/>
      <c r="I41" s="87" t="s">
        <v>107</v>
      </c>
      <c r="J41" s="88" t="s">
        <v>92</v>
      </c>
      <c r="K41" s="112">
        <v>18.715</v>
      </c>
      <c r="L41" s="55" t="s">
        <v>32</v>
      </c>
    </row>
    <row r="42" spans="1:12" ht="25.5" x14ac:dyDescent="0.2">
      <c r="A42" s="125" t="s">
        <v>165</v>
      </c>
      <c r="B42" s="126"/>
      <c r="C42" s="127"/>
      <c r="D42" s="128"/>
      <c r="E42" s="127" t="s">
        <v>51</v>
      </c>
      <c r="F42" s="127"/>
      <c r="G42" s="127"/>
      <c r="H42" s="127"/>
      <c r="I42" s="87" t="s">
        <v>108</v>
      </c>
      <c r="J42" s="88" t="s">
        <v>47</v>
      </c>
      <c r="K42" s="113">
        <v>0.04</v>
      </c>
      <c r="L42" s="55" t="s">
        <v>32</v>
      </c>
    </row>
    <row r="43" spans="1:12" ht="25.5" x14ac:dyDescent="0.2">
      <c r="A43" s="125" t="s">
        <v>166</v>
      </c>
      <c r="B43" s="126"/>
      <c r="C43" s="127"/>
      <c r="D43" s="128"/>
      <c r="E43" s="127"/>
      <c r="F43" s="127"/>
      <c r="G43" s="127"/>
      <c r="H43" s="127"/>
      <c r="I43" s="87" t="s">
        <v>109</v>
      </c>
      <c r="J43" s="88" t="s">
        <v>47</v>
      </c>
      <c r="K43" s="113">
        <v>0.06</v>
      </c>
      <c r="L43" s="55" t="s">
        <v>32</v>
      </c>
    </row>
    <row r="44" spans="1:12" ht="25.5" x14ac:dyDescent="0.2">
      <c r="A44" s="125" t="s">
        <v>167</v>
      </c>
      <c r="B44" s="126"/>
      <c r="C44" s="127"/>
      <c r="D44" s="128"/>
      <c r="E44" s="127"/>
      <c r="F44" s="127"/>
      <c r="G44" s="127"/>
      <c r="H44" s="127"/>
      <c r="I44" s="87" t="s">
        <v>110</v>
      </c>
      <c r="J44" s="88" t="s">
        <v>47</v>
      </c>
      <c r="K44" s="113">
        <v>0.06</v>
      </c>
      <c r="L44" s="55" t="s">
        <v>32</v>
      </c>
    </row>
    <row r="45" spans="1:12" ht="25.5" x14ac:dyDescent="0.2">
      <c r="A45" s="125" t="s">
        <v>58</v>
      </c>
      <c r="B45" s="126" t="s">
        <v>46</v>
      </c>
      <c r="C45" s="127" t="s">
        <v>47</v>
      </c>
      <c r="D45" s="128" t="s">
        <v>196</v>
      </c>
      <c r="E45" s="127"/>
      <c r="F45" s="127"/>
      <c r="G45" s="127"/>
      <c r="H45" s="127"/>
      <c r="I45" s="87" t="s">
        <v>169</v>
      </c>
      <c r="J45" s="88" t="s">
        <v>39</v>
      </c>
      <c r="K45" s="111">
        <v>4</v>
      </c>
      <c r="L45" s="55" t="s">
        <v>32</v>
      </c>
    </row>
    <row r="46" spans="1:12" x14ac:dyDescent="0.2">
      <c r="A46" s="125" t="s">
        <v>168</v>
      </c>
      <c r="B46" s="126"/>
      <c r="C46" s="127"/>
      <c r="D46" s="128"/>
      <c r="E46" s="127" t="s">
        <v>51</v>
      </c>
      <c r="F46" s="127"/>
      <c r="G46" s="127"/>
      <c r="H46" s="127"/>
      <c r="I46" s="87" t="s">
        <v>111</v>
      </c>
      <c r="J46" s="88" t="s">
        <v>39</v>
      </c>
      <c r="K46" s="111">
        <v>2</v>
      </c>
      <c r="L46" s="55" t="s">
        <v>32</v>
      </c>
    </row>
    <row r="47" spans="1:12" x14ac:dyDescent="0.2">
      <c r="A47" s="125" t="s">
        <v>59</v>
      </c>
      <c r="B47" s="126" t="s">
        <v>112</v>
      </c>
      <c r="C47" s="127" t="s">
        <v>44</v>
      </c>
      <c r="D47" s="128" t="s">
        <v>197</v>
      </c>
      <c r="E47" s="127"/>
      <c r="F47" s="127"/>
      <c r="G47" s="127"/>
      <c r="H47" s="127"/>
      <c r="I47" s="67" t="s">
        <v>158</v>
      </c>
      <c r="J47" s="68" t="s">
        <v>15</v>
      </c>
      <c r="K47" s="108">
        <v>0.13983999999999999</v>
      </c>
      <c r="L47" s="55" t="s">
        <v>32</v>
      </c>
    </row>
    <row r="48" spans="1:12" x14ac:dyDescent="0.2">
      <c r="A48" s="125" t="s">
        <v>170</v>
      </c>
      <c r="B48" s="126"/>
      <c r="C48" s="127"/>
      <c r="D48" s="128"/>
      <c r="E48" s="127"/>
      <c r="F48" s="127"/>
      <c r="G48" s="127"/>
      <c r="H48" s="127"/>
      <c r="I48" s="87" t="s">
        <v>113</v>
      </c>
      <c r="J48" s="88" t="s">
        <v>114</v>
      </c>
      <c r="K48" s="112">
        <v>1.748</v>
      </c>
      <c r="L48" s="55" t="s">
        <v>32</v>
      </c>
    </row>
    <row r="49" spans="1:12" ht="38.25" x14ac:dyDescent="0.2">
      <c r="A49" s="78" t="s">
        <v>60</v>
      </c>
      <c r="B49" s="87" t="s">
        <v>215</v>
      </c>
      <c r="C49" s="88" t="s">
        <v>114</v>
      </c>
      <c r="D49" s="89">
        <v>0.42</v>
      </c>
      <c r="E49" s="87" t="s">
        <v>51</v>
      </c>
      <c r="F49" s="51"/>
      <c r="G49" s="51"/>
      <c r="H49" s="51"/>
      <c r="I49" s="87"/>
      <c r="J49" s="88"/>
      <c r="K49" s="73"/>
      <c r="L49" s="55"/>
    </row>
    <row r="50" spans="1:12" x14ac:dyDescent="0.2">
      <c r="A50" s="100" t="s">
        <v>35</v>
      </c>
      <c r="B50" s="95"/>
      <c r="C50" s="95"/>
      <c r="D50" s="95"/>
      <c r="E50" s="95"/>
      <c r="F50" s="79"/>
      <c r="G50" s="79"/>
      <c r="H50" s="79"/>
      <c r="I50" s="67"/>
      <c r="J50" s="68"/>
      <c r="K50" s="72"/>
      <c r="L50" s="55"/>
    </row>
    <row r="51" spans="1:12" ht="38.25" x14ac:dyDescent="0.2">
      <c r="A51" s="78" t="s">
        <v>61</v>
      </c>
      <c r="B51" s="87" t="s">
        <v>36</v>
      </c>
      <c r="C51" s="88" t="s">
        <v>13</v>
      </c>
      <c r="D51" s="91">
        <f>G20+G21+G22</f>
        <v>0.2345353</v>
      </c>
      <c r="E51" s="87"/>
      <c r="F51" s="79"/>
      <c r="G51" s="79"/>
      <c r="H51" s="79"/>
      <c r="I51" s="87"/>
      <c r="J51" s="88"/>
      <c r="K51" s="96"/>
      <c r="L51" s="55"/>
    </row>
    <row r="52" spans="1:12" ht="89.25" x14ac:dyDescent="0.2">
      <c r="A52" s="78" t="s">
        <v>62</v>
      </c>
      <c r="B52" s="87" t="s">
        <v>37</v>
      </c>
      <c r="C52" s="88" t="s">
        <v>13</v>
      </c>
      <c r="D52" s="91">
        <f>D51</f>
        <v>0.2345353</v>
      </c>
      <c r="E52" s="87" t="s">
        <v>51</v>
      </c>
      <c r="F52" s="65"/>
      <c r="G52" s="65"/>
      <c r="H52" s="65"/>
      <c r="I52" s="58"/>
      <c r="J52" s="59"/>
      <c r="K52" s="64"/>
      <c r="L52" s="55"/>
    </row>
    <row r="53" spans="1:12" ht="38.25" x14ac:dyDescent="0.2">
      <c r="A53" s="78" t="s">
        <v>63</v>
      </c>
      <c r="B53" s="87" t="s">
        <v>115</v>
      </c>
      <c r="C53" s="88" t="s">
        <v>116</v>
      </c>
      <c r="D53" s="91">
        <f>D52</f>
        <v>0.2345353</v>
      </c>
      <c r="E53" s="87" t="s">
        <v>51</v>
      </c>
      <c r="F53" s="51"/>
      <c r="G53" s="51"/>
      <c r="H53" s="51"/>
      <c r="I53" s="80"/>
      <c r="J53" s="82"/>
      <c r="K53" s="84"/>
      <c r="L53" s="55"/>
    </row>
    <row r="54" spans="1:12" x14ac:dyDescent="0.2">
      <c r="A54" s="100" t="s">
        <v>171</v>
      </c>
      <c r="B54" s="95"/>
      <c r="C54" s="95"/>
      <c r="D54" s="95"/>
      <c r="E54" s="95"/>
      <c r="F54" s="85"/>
      <c r="G54" s="85"/>
      <c r="H54" s="85"/>
      <c r="I54" s="86"/>
      <c r="J54" s="82"/>
      <c r="K54" s="84"/>
      <c r="L54" s="55"/>
    </row>
    <row r="55" spans="1:12" ht="25.5" x14ac:dyDescent="0.2">
      <c r="A55" s="78" t="s">
        <v>64</v>
      </c>
      <c r="B55" s="87" t="s">
        <v>159</v>
      </c>
      <c r="C55" s="88" t="s">
        <v>47</v>
      </c>
      <c r="D55" s="89" t="s">
        <v>191</v>
      </c>
      <c r="E55" s="56" t="s">
        <v>91</v>
      </c>
      <c r="F55" s="53" t="s">
        <v>39</v>
      </c>
      <c r="G55" s="123">
        <v>2</v>
      </c>
      <c r="H55" s="53" t="s">
        <v>38</v>
      </c>
      <c r="I55" s="86"/>
      <c r="J55" s="82"/>
      <c r="K55" s="84"/>
      <c r="L55" s="55"/>
    </row>
    <row r="56" spans="1:12" ht="25.5" x14ac:dyDescent="0.2">
      <c r="A56" s="78" t="s">
        <v>65</v>
      </c>
      <c r="B56" s="87" t="s">
        <v>43</v>
      </c>
      <c r="C56" s="88" t="s">
        <v>44</v>
      </c>
      <c r="D56" s="76" t="s">
        <v>198</v>
      </c>
      <c r="E56" s="58" t="s">
        <v>31</v>
      </c>
      <c r="F56" s="59" t="s">
        <v>13</v>
      </c>
      <c r="G56" s="60">
        <v>2.1835E-2</v>
      </c>
      <c r="H56" s="53" t="s">
        <v>38</v>
      </c>
      <c r="I56" s="86"/>
      <c r="J56" s="82"/>
      <c r="K56" s="84"/>
      <c r="L56" s="55"/>
    </row>
    <row r="57" spans="1:12" ht="25.5" x14ac:dyDescent="0.2">
      <c r="A57" s="78" t="s">
        <v>66</v>
      </c>
      <c r="B57" s="87" t="s">
        <v>160</v>
      </c>
      <c r="C57" s="88" t="s">
        <v>14</v>
      </c>
      <c r="D57" s="90" t="s">
        <v>199</v>
      </c>
      <c r="E57" s="58" t="s">
        <v>31</v>
      </c>
      <c r="F57" s="59" t="s">
        <v>13</v>
      </c>
      <c r="G57" s="60">
        <f>26.71*0.00837</f>
        <v>0.22356270000000003</v>
      </c>
      <c r="H57" s="53" t="s">
        <v>38</v>
      </c>
      <c r="I57" s="86"/>
      <c r="J57" s="81"/>
      <c r="K57" s="84"/>
      <c r="L57" s="55"/>
    </row>
    <row r="58" spans="1:12" ht="35.25" x14ac:dyDescent="0.2">
      <c r="A58" s="78" t="s">
        <v>67</v>
      </c>
      <c r="B58" s="87" t="s">
        <v>101</v>
      </c>
      <c r="C58" s="88" t="s">
        <v>14</v>
      </c>
      <c r="D58" s="92" t="s">
        <v>200</v>
      </c>
      <c r="E58" s="58" t="s">
        <v>31</v>
      </c>
      <c r="F58" s="59" t="s">
        <v>13</v>
      </c>
      <c r="G58" s="60">
        <v>1.983E-2</v>
      </c>
      <c r="H58" s="53" t="s">
        <v>38</v>
      </c>
      <c r="I58" s="58"/>
      <c r="J58" s="59"/>
      <c r="K58" s="64"/>
      <c r="L58" s="55"/>
    </row>
    <row r="59" spans="1:12" x14ac:dyDescent="0.2">
      <c r="A59" s="125" t="s">
        <v>68</v>
      </c>
      <c r="B59" s="126" t="s">
        <v>161</v>
      </c>
      <c r="C59" s="127" t="s">
        <v>14</v>
      </c>
      <c r="D59" s="128">
        <v>0.66100000000000003</v>
      </c>
      <c r="E59" s="127" t="s">
        <v>51</v>
      </c>
      <c r="F59" s="127"/>
      <c r="G59" s="127"/>
      <c r="H59" s="127"/>
      <c r="I59" s="67" t="s">
        <v>153</v>
      </c>
      <c r="J59" s="68" t="s">
        <v>2</v>
      </c>
      <c r="K59" s="118">
        <v>0.26440000000000002</v>
      </c>
      <c r="L59" s="55" t="s">
        <v>32</v>
      </c>
    </row>
    <row r="60" spans="1:12" x14ac:dyDescent="0.2">
      <c r="A60" s="125"/>
      <c r="B60" s="126"/>
      <c r="C60" s="127"/>
      <c r="D60" s="128"/>
      <c r="E60" s="127"/>
      <c r="F60" s="127"/>
      <c r="G60" s="127"/>
      <c r="H60" s="127"/>
      <c r="I60" s="67" t="s">
        <v>34</v>
      </c>
      <c r="J60" s="68" t="s">
        <v>15</v>
      </c>
      <c r="K60" s="74">
        <v>6.6100000000000004E-3</v>
      </c>
      <c r="L60" s="55" t="s">
        <v>32</v>
      </c>
    </row>
    <row r="61" spans="1:12" ht="25.5" x14ac:dyDescent="0.2">
      <c r="A61" s="125"/>
      <c r="B61" s="126"/>
      <c r="C61" s="127"/>
      <c r="D61" s="128"/>
      <c r="E61" s="127"/>
      <c r="F61" s="127"/>
      <c r="G61" s="127"/>
      <c r="H61" s="127"/>
      <c r="I61" s="67" t="s">
        <v>154</v>
      </c>
      <c r="J61" s="68" t="s">
        <v>15</v>
      </c>
      <c r="K61" s="121">
        <v>6.61</v>
      </c>
      <c r="L61" s="55" t="s">
        <v>32</v>
      </c>
    </row>
    <row r="62" spans="1:12" ht="38.25" x14ac:dyDescent="0.2">
      <c r="A62" s="125"/>
      <c r="B62" s="126"/>
      <c r="C62" s="127"/>
      <c r="D62" s="128"/>
      <c r="E62" s="127"/>
      <c r="F62" s="127"/>
      <c r="G62" s="127"/>
      <c r="H62" s="127"/>
      <c r="I62" s="87" t="s">
        <v>50</v>
      </c>
      <c r="J62" s="88" t="s">
        <v>13</v>
      </c>
      <c r="K62" s="91">
        <f>0.01236+0.00992</f>
        <v>2.2280000000000001E-2</v>
      </c>
      <c r="L62" s="55" t="s">
        <v>32</v>
      </c>
    </row>
    <row r="63" spans="1:12" x14ac:dyDescent="0.2">
      <c r="A63" s="125"/>
      <c r="B63" s="126"/>
      <c r="C63" s="127"/>
      <c r="D63" s="128"/>
      <c r="E63" s="127"/>
      <c r="F63" s="127"/>
      <c r="G63" s="127"/>
      <c r="H63" s="127"/>
      <c r="I63" s="87" t="s">
        <v>97</v>
      </c>
      <c r="J63" s="88" t="s">
        <v>15</v>
      </c>
      <c r="K63" s="92">
        <v>18.178000000000001</v>
      </c>
      <c r="L63" s="55" t="s">
        <v>32</v>
      </c>
    </row>
    <row r="64" spans="1:12" ht="51" x14ac:dyDescent="0.2">
      <c r="A64" s="125"/>
      <c r="B64" s="126"/>
      <c r="C64" s="127"/>
      <c r="D64" s="128"/>
      <c r="E64" s="127"/>
      <c r="F64" s="127"/>
      <c r="G64" s="127"/>
      <c r="H64" s="127"/>
      <c r="I64" s="87" t="s">
        <v>102</v>
      </c>
      <c r="J64" s="88" t="s">
        <v>15</v>
      </c>
      <c r="K64" s="89">
        <v>79.319999999999993</v>
      </c>
      <c r="L64" s="55" t="s">
        <v>32</v>
      </c>
    </row>
    <row r="65" spans="1:12" ht="25.5" x14ac:dyDescent="0.2">
      <c r="A65" s="125" t="s">
        <v>172</v>
      </c>
      <c r="B65" s="126"/>
      <c r="C65" s="127"/>
      <c r="D65" s="128"/>
      <c r="E65" s="127" t="s">
        <v>51</v>
      </c>
      <c r="F65" s="127"/>
      <c r="G65" s="127"/>
      <c r="H65" s="127"/>
      <c r="I65" s="87" t="s">
        <v>103</v>
      </c>
      <c r="J65" s="88" t="s">
        <v>81</v>
      </c>
      <c r="K65" s="92">
        <v>6.9409999999999998</v>
      </c>
      <c r="L65" s="55" t="s">
        <v>32</v>
      </c>
    </row>
    <row r="66" spans="1:12" x14ac:dyDescent="0.2">
      <c r="A66" s="125" t="s">
        <v>69</v>
      </c>
      <c r="B66" s="126" t="s">
        <v>104</v>
      </c>
      <c r="C66" s="127" t="s">
        <v>14</v>
      </c>
      <c r="D66" s="128" t="s">
        <v>222</v>
      </c>
      <c r="E66" s="127"/>
      <c r="F66" s="127"/>
      <c r="G66" s="127"/>
      <c r="H66" s="127"/>
      <c r="I66" s="67" t="s">
        <v>93</v>
      </c>
      <c r="J66" s="68" t="s">
        <v>39</v>
      </c>
      <c r="K66" s="74">
        <v>0.24512</v>
      </c>
      <c r="L66" s="55" t="s">
        <v>32</v>
      </c>
    </row>
    <row r="67" spans="1:12" x14ac:dyDescent="0.2">
      <c r="A67" s="125"/>
      <c r="B67" s="126"/>
      <c r="C67" s="127"/>
      <c r="D67" s="128"/>
      <c r="E67" s="127"/>
      <c r="F67" s="127"/>
      <c r="G67" s="127"/>
      <c r="H67" s="127"/>
      <c r="I67" s="67" t="s">
        <v>94</v>
      </c>
      <c r="J67" s="68" t="s">
        <v>13</v>
      </c>
      <c r="K67" s="122">
        <v>9.1920000000000001E-4</v>
      </c>
      <c r="L67" s="55" t="s">
        <v>32</v>
      </c>
    </row>
    <row r="68" spans="1:12" x14ac:dyDescent="0.2">
      <c r="A68" s="125"/>
      <c r="B68" s="126"/>
      <c r="C68" s="127"/>
      <c r="D68" s="128"/>
      <c r="E68" s="127"/>
      <c r="F68" s="127"/>
      <c r="G68" s="127"/>
      <c r="H68" s="127"/>
      <c r="I68" s="67" t="s">
        <v>95</v>
      </c>
      <c r="J68" s="68" t="s">
        <v>13</v>
      </c>
      <c r="K68" s="122">
        <v>2.0220000000000001E-4</v>
      </c>
      <c r="L68" s="55" t="s">
        <v>32</v>
      </c>
    </row>
    <row r="69" spans="1:12" ht="25.5" x14ac:dyDescent="0.2">
      <c r="A69" s="125"/>
      <c r="B69" s="126"/>
      <c r="C69" s="127"/>
      <c r="D69" s="128"/>
      <c r="E69" s="127"/>
      <c r="F69" s="127"/>
      <c r="G69" s="127"/>
      <c r="H69" s="127"/>
      <c r="I69" s="67" t="s">
        <v>96</v>
      </c>
      <c r="J69" s="68" t="s">
        <v>2</v>
      </c>
      <c r="K69" s="74">
        <v>6.1280000000000001E-2</v>
      </c>
      <c r="L69" s="55" t="s">
        <v>32</v>
      </c>
    </row>
    <row r="70" spans="1:12" x14ac:dyDescent="0.2">
      <c r="A70" s="125"/>
      <c r="B70" s="126"/>
      <c r="C70" s="127"/>
      <c r="D70" s="128"/>
      <c r="E70" s="127"/>
      <c r="F70" s="127"/>
      <c r="G70" s="127"/>
      <c r="H70" s="127"/>
      <c r="I70" s="67" t="s">
        <v>97</v>
      </c>
      <c r="J70" s="68" t="s">
        <v>15</v>
      </c>
      <c r="K70" s="119">
        <v>0.186138</v>
      </c>
      <c r="L70" s="55" t="s">
        <v>32</v>
      </c>
    </row>
    <row r="71" spans="1:12" x14ac:dyDescent="0.2">
      <c r="A71" s="125"/>
      <c r="B71" s="126"/>
      <c r="C71" s="127"/>
      <c r="D71" s="128"/>
      <c r="E71" s="127"/>
      <c r="F71" s="127"/>
      <c r="G71" s="127"/>
      <c r="H71" s="127"/>
      <c r="I71" s="67" t="s">
        <v>98</v>
      </c>
      <c r="J71" s="68" t="s">
        <v>13</v>
      </c>
      <c r="K71" s="122">
        <v>4.9019999999999999E-4</v>
      </c>
      <c r="L71" s="55" t="s">
        <v>32</v>
      </c>
    </row>
    <row r="72" spans="1:12" ht="38.25" x14ac:dyDescent="0.2">
      <c r="A72" s="125"/>
      <c r="B72" s="126"/>
      <c r="C72" s="127"/>
      <c r="D72" s="128"/>
      <c r="E72" s="127"/>
      <c r="F72" s="127"/>
      <c r="G72" s="127"/>
      <c r="H72" s="127"/>
      <c r="I72" s="87" t="s">
        <v>50</v>
      </c>
      <c r="J72" s="88" t="s">
        <v>13</v>
      </c>
      <c r="K72" s="91">
        <v>5.13E-3</v>
      </c>
      <c r="L72" s="55" t="s">
        <v>32</v>
      </c>
    </row>
    <row r="73" spans="1:12" ht="25.5" customHeight="1" x14ac:dyDescent="0.2">
      <c r="A73" s="125" t="s">
        <v>70</v>
      </c>
      <c r="B73" s="126" t="s">
        <v>100</v>
      </c>
      <c r="C73" s="127" t="s">
        <v>14</v>
      </c>
      <c r="D73" s="128">
        <v>0.2671</v>
      </c>
      <c r="E73" s="127" t="s">
        <v>51</v>
      </c>
      <c r="F73" s="127"/>
      <c r="G73" s="127"/>
      <c r="H73" s="127"/>
      <c r="I73" s="67" t="s">
        <v>155</v>
      </c>
      <c r="J73" s="68" t="s">
        <v>81</v>
      </c>
      <c r="K73" s="108">
        <v>2.8045499999999999</v>
      </c>
      <c r="L73" s="55" t="s">
        <v>32</v>
      </c>
    </row>
    <row r="74" spans="1:12" ht="76.5" x14ac:dyDescent="0.2">
      <c r="A74" s="125" t="s">
        <v>71</v>
      </c>
      <c r="B74" s="126"/>
      <c r="C74" s="127"/>
      <c r="D74" s="128"/>
      <c r="E74" s="127" t="s">
        <v>51</v>
      </c>
      <c r="F74" s="127"/>
      <c r="G74" s="127"/>
      <c r="H74" s="127"/>
      <c r="I74" s="87" t="s">
        <v>105</v>
      </c>
      <c r="J74" s="88" t="s">
        <v>2</v>
      </c>
      <c r="K74" s="112">
        <v>27.378</v>
      </c>
      <c r="L74" s="55" t="s">
        <v>32</v>
      </c>
    </row>
    <row r="75" spans="1:12" ht="25.5" x14ac:dyDescent="0.2">
      <c r="A75" s="125" t="s">
        <v>72</v>
      </c>
      <c r="B75" s="126" t="s">
        <v>106</v>
      </c>
      <c r="C75" s="127" t="s">
        <v>44</v>
      </c>
      <c r="D75" s="128">
        <v>0.19850000000000001</v>
      </c>
      <c r="E75" s="127" t="s">
        <v>51</v>
      </c>
      <c r="F75" s="127"/>
      <c r="G75" s="127"/>
      <c r="H75" s="127"/>
      <c r="I75" s="67" t="s">
        <v>156</v>
      </c>
      <c r="J75" s="68" t="s">
        <v>79</v>
      </c>
      <c r="K75" s="109">
        <v>5.2205500000000002E-2</v>
      </c>
      <c r="L75" s="55" t="s">
        <v>32</v>
      </c>
    </row>
    <row r="76" spans="1:12" ht="63.75" x14ac:dyDescent="0.2">
      <c r="A76" s="125"/>
      <c r="B76" s="126"/>
      <c r="C76" s="127"/>
      <c r="D76" s="128"/>
      <c r="E76" s="127"/>
      <c r="F76" s="127"/>
      <c r="G76" s="127"/>
      <c r="H76" s="127"/>
      <c r="I76" s="67" t="s">
        <v>157</v>
      </c>
      <c r="J76" s="68" t="s">
        <v>47</v>
      </c>
      <c r="K76" s="110">
        <v>0.52205500000000005</v>
      </c>
      <c r="L76" s="55" t="s">
        <v>32</v>
      </c>
    </row>
    <row r="77" spans="1:12" ht="25.5" x14ac:dyDescent="0.2">
      <c r="A77" s="125"/>
      <c r="B77" s="126"/>
      <c r="C77" s="127"/>
      <c r="D77" s="128"/>
      <c r="E77" s="127"/>
      <c r="F77" s="127"/>
      <c r="G77" s="127"/>
      <c r="H77" s="127"/>
      <c r="I77" s="87" t="s">
        <v>107</v>
      </c>
      <c r="J77" s="88" t="s">
        <v>92</v>
      </c>
      <c r="K77" s="116">
        <v>20.048500000000001</v>
      </c>
      <c r="L77" s="55" t="s">
        <v>32</v>
      </c>
    </row>
    <row r="78" spans="1:12" ht="25.5" x14ac:dyDescent="0.2">
      <c r="A78" s="125" t="s">
        <v>117</v>
      </c>
      <c r="B78" s="126"/>
      <c r="C78" s="127"/>
      <c r="D78" s="128"/>
      <c r="E78" s="127" t="s">
        <v>51</v>
      </c>
      <c r="F78" s="127"/>
      <c r="G78" s="127"/>
      <c r="H78" s="127"/>
      <c r="I78" s="87" t="s">
        <v>108</v>
      </c>
      <c r="J78" s="88" t="s">
        <v>47</v>
      </c>
      <c r="K78" s="113">
        <v>0.02</v>
      </c>
      <c r="L78" s="55" t="s">
        <v>32</v>
      </c>
    </row>
    <row r="79" spans="1:12" ht="25.5" x14ac:dyDescent="0.2">
      <c r="A79" s="125" t="s">
        <v>173</v>
      </c>
      <c r="B79" s="126"/>
      <c r="C79" s="127"/>
      <c r="D79" s="128"/>
      <c r="E79" s="127" t="s">
        <v>119</v>
      </c>
      <c r="F79" s="127"/>
      <c r="G79" s="127"/>
      <c r="H79" s="127"/>
      <c r="I79" s="87" t="s">
        <v>109</v>
      </c>
      <c r="J79" s="88" t="s">
        <v>47</v>
      </c>
      <c r="K79" s="113">
        <v>0.06</v>
      </c>
      <c r="L79" s="55" t="s">
        <v>32</v>
      </c>
    </row>
    <row r="80" spans="1:12" ht="25.5" x14ac:dyDescent="0.2">
      <c r="A80" s="125" t="s">
        <v>174</v>
      </c>
      <c r="B80" s="126"/>
      <c r="C80" s="127"/>
      <c r="D80" s="128"/>
      <c r="E80" s="127" t="s">
        <v>124</v>
      </c>
      <c r="F80" s="127"/>
      <c r="G80" s="127"/>
      <c r="H80" s="127"/>
      <c r="I80" s="87" t="s">
        <v>110</v>
      </c>
      <c r="J80" s="88" t="s">
        <v>47</v>
      </c>
      <c r="K80" s="113">
        <v>0.06</v>
      </c>
      <c r="L80" s="55" t="s">
        <v>32</v>
      </c>
    </row>
    <row r="81" spans="1:12" ht="12.75" customHeight="1" x14ac:dyDescent="0.2">
      <c r="A81" s="78" t="s">
        <v>73</v>
      </c>
      <c r="B81" s="87" t="s">
        <v>46</v>
      </c>
      <c r="C81" s="88" t="s">
        <v>47</v>
      </c>
      <c r="D81" s="89">
        <v>0.02</v>
      </c>
      <c r="E81" s="87" t="s">
        <v>51</v>
      </c>
      <c r="F81" s="79"/>
      <c r="G81" s="79"/>
      <c r="H81" s="79"/>
      <c r="I81" s="87" t="s">
        <v>111</v>
      </c>
      <c r="J81" s="88" t="s">
        <v>39</v>
      </c>
      <c r="K81" s="111">
        <v>2</v>
      </c>
      <c r="L81" s="55" t="s">
        <v>32</v>
      </c>
    </row>
    <row r="82" spans="1:12" ht="12.75" customHeight="1" x14ac:dyDescent="0.2">
      <c r="A82" s="125" t="s">
        <v>74</v>
      </c>
      <c r="B82" s="126" t="s">
        <v>112</v>
      </c>
      <c r="C82" s="127" t="s">
        <v>44</v>
      </c>
      <c r="D82" s="128" t="s">
        <v>201</v>
      </c>
      <c r="E82" s="127"/>
      <c r="F82" s="127"/>
      <c r="G82" s="127"/>
      <c r="H82" s="127"/>
      <c r="I82" s="67" t="s">
        <v>158</v>
      </c>
      <c r="J82" s="68" t="s">
        <v>15</v>
      </c>
      <c r="K82" s="108">
        <v>6.4560000000000006E-2</v>
      </c>
      <c r="L82" s="55" t="s">
        <v>32</v>
      </c>
    </row>
    <row r="83" spans="1:12" x14ac:dyDescent="0.2">
      <c r="A83" s="125" t="s">
        <v>118</v>
      </c>
      <c r="B83" s="126"/>
      <c r="C83" s="127"/>
      <c r="D83" s="128"/>
      <c r="E83" s="127"/>
      <c r="F83" s="127"/>
      <c r="G83" s="127"/>
      <c r="H83" s="127"/>
      <c r="I83" s="87" t="s">
        <v>113</v>
      </c>
      <c r="J83" s="88" t="s">
        <v>114</v>
      </c>
      <c r="K83" s="112">
        <v>0.80700000000000005</v>
      </c>
      <c r="L83" s="55" t="s">
        <v>32</v>
      </c>
    </row>
    <row r="84" spans="1:12" x14ac:dyDescent="0.2">
      <c r="A84" s="100" t="s">
        <v>35</v>
      </c>
      <c r="B84" s="95"/>
      <c r="C84" s="95"/>
      <c r="D84" s="95"/>
      <c r="E84" s="95"/>
      <c r="F84" s="79"/>
      <c r="G84" s="79"/>
      <c r="H84" s="79"/>
      <c r="I84" s="67"/>
      <c r="J84" s="68"/>
      <c r="K84" s="69"/>
      <c r="L84" s="55"/>
    </row>
    <row r="85" spans="1:12" ht="38.25" x14ac:dyDescent="0.2">
      <c r="A85" s="78" t="s">
        <v>75</v>
      </c>
      <c r="B85" s="87" t="s">
        <v>36</v>
      </c>
      <c r="C85" s="88" t="s">
        <v>13</v>
      </c>
      <c r="D85" s="91">
        <f>G56+G57+G58</f>
        <v>0.26522770000000001</v>
      </c>
      <c r="E85" s="87"/>
      <c r="F85" s="79"/>
      <c r="G85" s="79"/>
      <c r="H85" s="79"/>
      <c r="I85" s="87"/>
      <c r="J85" s="88"/>
      <c r="K85" s="92"/>
      <c r="L85" s="55"/>
    </row>
    <row r="86" spans="1:12" ht="93" customHeight="1" x14ac:dyDescent="0.2">
      <c r="A86" s="78" t="s">
        <v>76</v>
      </c>
      <c r="B86" s="87" t="s">
        <v>37</v>
      </c>
      <c r="C86" s="88" t="s">
        <v>13</v>
      </c>
      <c r="D86" s="91">
        <f>D85</f>
        <v>0.26522770000000001</v>
      </c>
      <c r="E86" s="87" t="s">
        <v>51</v>
      </c>
      <c r="F86" s="79"/>
      <c r="G86" s="79"/>
      <c r="H86" s="79"/>
      <c r="I86" s="67"/>
      <c r="J86" s="68"/>
      <c r="K86" s="70"/>
      <c r="L86" s="55"/>
    </row>
    <row r="87" spans="1:12" ht="38.25" x14ac:dyDescent="0.2">
      <c r="A87" s="78" t="s">
        <v>77</v>
      </c>
      <c r="B87" s="87" t="s">
        <v>115</v>
      </c>
      <c r="C87" s="88" t="s">
        <v>116</v>
      </c>
      <c r="D87" s="91">
        <f>D86</f>
        <v>0.26522770000000001</v>
      </c>
      <c r="E87" s="87" t="s">
        <v>51</v>
      </c>
      <c r="F87" s="79"/>
      <c r="G87" s="79"/>
      <c r="H87" s="79"/>
      <c r="I87" s="67"/>
      <c r="J87" s="68"/>
      <c r="K87" s="71"/>
      <c r="L87" s="55"/>
    </row>
    <row r="88" spans="1:12" x14ac:dyDescent="0.2">
      <c r="A88" s="100" t="s">
        <v>175</v>
      </c>
      <c r="B88" s="95"/>
      <c r="C88" s="95"/>
      <c r="D88" s="95"/>
      <c r="E88" s="95"/>
      <c r="F88" s="79"/>
      <c r="G88" s="79"/>
      <c r="H88" s="79"/>
      <c r="I88" s="87"/>
      <c r="J88" s="88"/>
      <c r="K88" s="92"/>
      <c r="L88" s="55"/>
    </row>
    <row r="89" spans="1:12" ht="38.25" x14ac:dyDescent="0.2">
      <c r="A89" s="78" t="s">
        <v>78</v>
      </c>
      <c r="B89" s="87" t="s">
        <v>221</v>
      </c>
      <c r="C89" s="88" t="s">
        <v>114</v>
      </c>
      <c r="D89" s="89" t="s">
        <v>202</v>
      </c>
      <c r="E89" s="75" t="s">
        <v>162</v>
      </c>
      <c r="F89" s="53" t="s">
        <v>92</v>
      </c>
      <c r="G89" s="53">
        <v>5.3</v>
      </c>
      <c r="H89" s="57" t="s">
        <v>99</v>
      </c>
      <c r="I89" s="87"/>
      <c r="J89" s="88"/>
      <c r="K89" s="89"/>
      <c r="L89" s="55"/>
    </row>
    <row r="90" spans="1:12" ht="25.5" x14ac:dyDescent="0.2">
      <c r="A90" s="78" t="s">
        <v>80</v>
      </c>
      <c r="B90" s="87" t="s">
        <v>159</v>
      </c>
      <c r="C90" s="88" t="s">
        <v>47</v>
      </c>
      <c r="D90" s="89" t="s">
        <v>191</v>
      </c>
      <c r="E90" s="56" t="s">
        <v>91</v>
      </c>
      <c r="F90" s="53" t="s">
        <v>39</v>
      </c>
      <c r="G90" s="53">
        <v>2</v>
      </c>
      <c r="H90" s="53" t="s">
        <v>38</v>
      </c>
      <c r="I90" s="87"/>
      <c r="J90" s="88"/>
      <c r="K90" s="89"/>
      <c r="L90" s="55"/>
    </row>
    <row r="91" spans="1:12" ht="25.5" x14ac:dyDescent="0.2">
      <c r="A91" s="78" t="s">
        <v>82</v>
      </c>
      <c r="B91" s="87" t="s">
        <v>43</v>
      </c>
      <c r="C91" s="88" t="s">
        <v>44</v>
      </c>
      <c r="D91" s="90" t="s">
        <v>203</v>
      </c>
      <c r="E91" s="58" t="s">
        <v>31</v>
      </c>
      <c r="F91" s="59" t="s">
        <v>13</v>
      </c>
      <c r="G91" s="60">
        <v>2.0427000000000001E-2</v>
      </c>
      <c r="H91" s="53" t="s">
        <v>38</v>
      </c>
      <c r="I91" s="87"/>
      <c r="J91" s="88"/>
      <c r="K91" s="89"/>
      <c r="L91" s="77"/>
    </row>
    <row r="92" spans="1:12" ht="25.5" x14ac:dyDescent="0.2">
      <c r="A92" s="78" t="s">
        <v>83</v>
      </c>
      <c r="B92" s="87" t="s">
        <v>160</v>
      </c>
      <c r="C92" s="88" t="s">
        <v>14</v>
      </c>
      <c r="D92" s="90" t="s">
        <v>204</v>
      </c>
      <c r="E92" s="58" t="s">
        <v>31</v>
      </c>
      <c r="F92" s="59" t="s">
        <v>13</v>
      </c>
      <c r="G92" s="60">
        <f>21.94*0.00837</f>
        <v>0.18363780000000002</v>
      </c>
      <c r="H92" s="53" t="s">
        <v>38</v>
      </c>
      <c r="I92" s="87"/>
      <c r="J92" s="88"/>
      <c r="K92" s="93"/>
      <c r="L92" s="77"/>
    </row>
    <row r="93" spans="1:12" ht="35.25" x14ac:dyDescent="0.2">
      <c r="A93" s="78" t="s">
        <v>84</v>
      </c>
      <c r="B93" s="87" t="s">
        <v>101</v>
      </c>
      <c r="C93" s="88" t="s">
        <v>14</v>
      </c>
      <c r="D93" s="90" t="s">
        <v>205</v>
      </c>
      <c r="E93" s="58" t="s">
        <v>31</v>
      </c>
      <c r="F93" s="59" t="s">
        <v>13</v>
      </c>
      <c r="G93" s="60">
        <v>1.8675000000000001E-2</v>
      </c>
      <c r="H93" s="53" t="s">
        <v>38</v>
      </c>
      <c r="I93" s="67"/>
      <c r="J93" s="68"/>
      <c r="K93" s="74"/>
      <c r="L93" s="77"/>
    </row>
    <row r="94" spans="1:12" x14ac:dyDescent="0.2">
      <c r="A94" s="125" t="s">
        <v>85</v>
      </c>
      <c r="B94" s="126" t="s">
        <v>161</v>
      </c>
      <c r="C94" s="127" t="s">
        <v>14</v>
      </c>
      <c r="D94" s="128">
        <v>0.62250000000000005</v>
      </c>
      <c r="E94" s="127" t="s">
        <v>51</v>
      </c>
      <c r="F94" s="127"/>
      <c r="G94" s="127"/>
      <c r="H94" s="127"/>
      <c r="I94" s="67" t="s">
        <v>153</v>
      </c>
      <c r="J94" s="68" t="s">
        <v>2</v>
      </c>
      <c r="K94" s="120">
        <v>0.249</v>
      </c>
      <c r="L94" s="55" t="s">
        <v>32</v>
      </c>
    </row>
    <row r="95" spans="1:12" x14ac:dyDescent="0.2">
      <c r="A95" s="125"/>
      <c r="B95" s="126"/>
      <c r="C95" s="127"/>
      <c r="D95" s="128"/>
      <c r="E95" s="127"/>
      <c r="F95" s="127"/>
      <c r="G95" s="127"/>
      <c r="H95" s="127"/>
      <c r="I95" s="67" t="s">
        <v>34</v>
      </c>
      <c r="J95" s="68" t="s">
        <v>15</v>
      </c>
      <c r="K95" s="119">
        <v>6.2249999999999996E-3</v>
      </c>
      <c r="L95" s="55" t="s">
        <v>32</v>
      </c>
    </row>
    <row r="96" spans="1:12" ht="25.5" x14ac:dyDescent="0.2">
      <c r="A96" s="125"/>
      <c r="B96" s="126"/>
      <c r="C96" s="127"/>
      <c r="D96" s="128"/>
      <c r="E96" s="127"/>
      <c r="F96" s="127"/>
      <c r="G96" s="127"/>
      <c r="H96" s="127"/>
      <c r="I96" s="67" t="s">
        <v>154</v>
      </c>
      <c r="J96" s="68" t="s">
        <v>15</v>
      </c>
      <c r="K96" s="120">
        <v>6.2249999999999996</v>
      </c>
      <c r="L96" s="55" t="s">
        <v>32</v>
      </c>
    </row>
    <row r="97" spans="1:12" ht="28.5" customHeight="1" x14ac:dyDescent="0.2">
      <c r="A97" s="125"/>
      <c r="B97" s="126"/>
      <c r="C97" s="127"/>
      <c r="D97" s="128"/>
      <c r="E97" s="127"/>
      <c r="F97" s="127"/>
      <c r="G97" s="127"/>
      <c r="H97" s="127"/>
      <c r="I97" s="87" t="s">
        <v>50</v>
      </c>
      <c r="J97" s="88" t="s">
        <v>13</v>
      </c>
      <c r="K97" s="91">
        <f>0.01164+0.00934</f>
        <v>2.0979999999999999E-2</v>
      </c>
      <c r="L97" s="55" t="s">
        <v>32</v>
      </c>
    </row>
    <row r="98" spans="1:12" x14ac:dyDescent="0.2">
      <c r="A98" s="125"/>
      <c r="B98" s="126"/>
      <c r="C98" s="127"/>
      <c r="D98" s="128"/>
      <c r="E98" s="127"/>
      <c r="F98" s="127"/>
      <c r="G98" s="127"/>
      <c r="H98" s="127"/>
      <c r="I98" s="87" t="s">
        <v>97</v>
      </c>
      <c r="J98" s="88" t="s">
        <v>15</v>
      </c>
      <c r="K98" s="92">
        <v>17.119</v>
      </c>
      <c r="L98" s="55" t="s">
        <v>32</v>
      </c>
    </row>
    <row r="99" spans="1:12" ht="54" customHeight="1" x14ac:dyDescent="0.2">
      <c r="A99" s="125" t="s">
        <v>176</v>
      </c>
      <c r="B99" s="126"/>
      <c r="C99" s="127"/>
      <c r="D99" s="128"/>
      <c r="E99" s="127" t="s">
        <v>51</v>
      </c>
      <c r="F99" s="127"/>
      <c r="G99" s="127"/>
      <c r="H99" s="127"/>
      <c r="I99" s="87" t="s">
        <v>102</v>
      </c>
      <c r="J99" s="88" t="s">
        <v>15</v>
      </c>
      <c r="K99" s="94">
        <v>74.7</v>
      </c>
      <c r="L99" s="55" t="s">
        <v>32</v>
      </c>
    </row>
    <row r="100" spans="1:12" ht="25.5" x14ac:dyDescent="0.2">
      <c r="A100" s="125" t="s">
        <v>177</v>
      </c>
      <c r="B100" s="126"/>
      <c r="C100" s="127"/>
      <c r="D100" s="128"/>
      <c r="E100" s="127" t="s">
        <v>51</v>
      </c>
      <c r="F100" s="127"/>
      <c r="G100" s="127"/>
      <c r="H100" s="127"/>
      <c r="I100" s="87" t="s">
        <v>103</v>
      </c>
      <c r="J100" s="88" t="s">
        <v>81</v>
      </c>
      <c r="K100" s="91">
        <v>6.5362499999999999</v>
      </c>
      <c r="L100" s="55" t="s">
        <v>32</v>
      </c>
    </row>
    <row r="101" spans="1:12" x14ac:dyDescent="0.2">
      <c r="A101" s="125" t="s">
        <v>86</v>
      </c>
      <c r="B101" s="126" t="s">
        <v>104</v>
      </c>
      <c r="C101" s="127" t="s">
        <v>14</v>
      </c>
      <c r="D101" s="128" t="s">
        <v>207</v>
      </c>
      <c r="E101" s="127"/>
      <c r="F101" s="127"/>
      <c r="G101" s="127"/>
      <c r="H101" s="127"/>
      <c r="I101" s="67" t="s">
        <v>93</v>
      </c>
      <c r="J101" s="68" t="s">
        <v>39</v>
      </c>
      <c r="K101" s="108">
        <v>0.22592000000000001</v>
      </c>
      <c r="L101" s="55" t="s">
        <v>32</v>
      </c>
    </row>
    <row r="102" spans="1:12" x14ac:dyDescent="0.2">
      <c r="A102" s="125"/>
      <c r="B102" s="126"/>
      <c r="C102" s="127"/>
      <c r="D102" s="128"/>
      <c r="E102" s="127"/>
      <c r="F102" s="127"/>
      <c r="G102" s="127"/>
      <c r="H102" s="127"/>
      <c r="I102" s="67" t="s">
        <v>94</v>
      </c>
      <c r="J102" s="68" t="s">
        <v>13</v>
      </c>
      <c r="K102" s="109">
        <v>8.4719999999999999E-4</v>
      </c>
      <c r="L102" s="55" t="s">
        <v>32</v>
      </c>
    </row>
    <row r="103" spans="1:12" x14ac:dyDescent="0.2">
      <c r="A103" s="125"/>
      <c r="B103" s="126"/>
      <c r="C103" s="127"/>
      <c r="D103" s="128"/>
      <c r="E103" s="127"/>
      <c r="F103" s="127"/>
      <c r="G103" s="127"/>
      <c r="H103" s="127"/>
      <c r="I103" s="67" t="s">
        <v>95</v>
      </c>
      <c r="J103" s="68" t="s">
        <v>13</v>
      </c>
      <c r="K103" s="109">
        <v>1.864E-4</v>
      </c>
      <c r="L103" s="55" t="s">
        <v>32</v>
      </c>
    </row>
    <row r="104" spans="1:12" ht="25.5" x14ac:dyDescent="0.2">
      <c r="A104" s="125"/>
      <c r="B104" s="126"/>
      <c r="C104" s="127"/>
      <c r="D104" s="128"/>
      <c r="E104" s="127"/>
      <c r="F104" s="127"/>
      <c r="G104" s="127"/>
      <c r="H104" s="127"/>
      <c r="I104" s="67" t="s">
        <v>96</v>
      </c>
      <c r="J104" s="68" t="s">
        <v>2</v>
      </c>
      <c r="K104" s="108">
        <v>5.6480000000000002E-2</v>
      </c>
      <c r="L104" s="55" t="s">
        <v>32</v>
      </c>
    </row>
    <row r="105" spans="1:12" x14ac:dyDescent="0.2">
      <c r="A105" s="125"/>
      <c r="B105" s="126"/>
      <c r="C105" s="127"/>
      <c r="D105" s="128"/>
      <c r="E105" s="127"/>
      <c r="F105" s="127"/>
      <c r="G105" s="127"/>
      <c r="H105" s="127"/>
      <c r="I105" s="67" t="s">
        <v>97</v>
      </c>
      <c r="J105" s="68" t="s">
        <v>15</v>
      </c>
      <c r="K105" s="110">
        <v>0.17155799999999999</v>
      </c>
      <c r="L105" s="55" t="s">
        <v>32</v>
      </c>
    </row>
    <row r="106" spans="1:12" x14ac:dyDescent="0.2">
      <c r="A106" s="125"/>
      <c r="B106" s="126"/>
      <c r="C106" s="127"/>
      <c r="D106" s="128"/>
      <c r="E106" s="127"/>
      <c r="F106" s="127"/>
      <c r="G106" s="127"/>
      <c r="H106" s="127"/>
      <c r="I106" s="67" t="s">
        <v>98</v>
      </c>
      <c r="J106" s="68" t="s">
        <v>13</v>
      </c>
      <c r="K106" s="109">
        <v>4.5179999999999998E-4</v>
      </c>
      <c r="L106" s="55" t="s">
        <v>32</v>
      </c>
    </row>
    <row r="107" spans="1:12" ht="38.25" x14ac:dyDescent="0.2">
      <c r="A107" s="125" t="s">
        <v>178</v>
      </c>
      <c r="B107" s="126"/>
      <c r="C107" s="127"/>
      <c r="D107" s="128"/>
      <c r="E107" s="127"/>
      <c r="F107" s="127"/>
      <c r="G107" s="127"/>
      <c r="H107" s="127"/>
      <c r="I107" s="87" t="s">
        <v>50</v>
      </c>
      <c r="J107" s="88" t="s">
        <v>13</v>
      </c>
      <c r="K107" s="107">
        <v>4.7299999999999998E-3</v>
      </c>
      <c r="L107" s="55" t="s">
        <v>32</v>
      </c>
    </row>
    <row r="108" spans="1:12" ht="28.5" customHeight="1" x14ac:dyDescent="0.2">
      <c r="A108" s="125" t="s">
        <v>87</v>
      </c>
      <c r="B108" s="126" t="s">
        <v>100</v>
      </c>
      <c r="C108" s="127" t="s">
        <v>14</v>
      </c>
      <c r="D108" s="128">
        <v>0.21940000000000001</v>
      </c>
      <c r="E108" s="127" t="s">
        <v>51</v>
      </c>
      <c r="F108" s="127"/>
      <c r="G108" s="127"/>
      <c r="H108" s="127"/>
      <c r="I108" s="67" t="s">
        <v>155</v>
      </c>
      <c r="J108" s="68" t="s">
        <v>81</v>
      </c>
      <c r="K108" s="115">
        <v>2.3037000000000001</v>
      </c>
      <c r="L108" s="55" t="s">
        <v>32</v>
      </c>
    </row>
    <row r="109" spans="1:12" ht="66.75" customHeight="1" x14ac:dyDescent="0.2">
      <c r="A109" s="125"/>
      <c r="B109" s="126"/>
      <c r="C109" s="127"/>
      <c r="D109" s="128"/>
      <c r="E109" s="127"/>
      <c r="F109" s="127"/>
      <c r="G109" s="127"/>
      <c r="H109" s="127"/>
      <c r="I109" s="67" t="s">
        <v>105</v>
      </c>
      <c r="J109" s="68" t="s">
        <v>2</v>
      </c>
      <c r="K109" s="115">
        <v>22.488499999999998</v>
      </c>
      <c r="L109" s="55" t="s">
        <v>32</v>
      </c>
    </row>
    <row r="110" spans="1:12" ht="25.5" customHeight="1" x14ac:dyDescent="0.2">
      <c r="A110" s="125" t="s">
        <v>88</v>
      </c>
      <c r="B110" s="126" t="s">
        <v>106</v>
      </c>
      <c r="C110" s="127" t="s">
        <v>44</v>
      </c>
      <c r="D110" s="128">
        <v>0.1857</v>
      </c>
      <c r="E110" s="127" t="s">
        <v>51</v>
      </c>
      <c r="F110" s="127"/>
      <c r="G110" s="127"/>
      <c r="H110" s="127"/>
      <c r="I110" s="67" t="s">
        <v>156</v>
      </c>
      <c r="J110" s="68" t="s">
        <v>79</v>
      </c>
      <c r="K110" s="109">
        <v>4.8839100000000003E-2</v>
      </c>
      <c r="L110" s="55" t="s">
        <v>32</v>
      </c>
    </row>
    <row r="111" spans="1:12" ht="63.75" x14ac:dyDescent="0.2">
      <c r="A111" s="125"/>
      <c r="B111" s="126"/>
      <c r="C111" s="127"/>
      <c r="D111" s="128"/>
      <c r="E111" s="127"/>
      <c r="F111" s="127"/>
      <c r="G111" s="127"/>
      <c r="H111" s="127"/>
      <c r="I111" s="67" t="s">
        <v>157</v>
      </c>
      <c r="J111" s="68" t="s">
        <v>47</v>
      </c>
      <c r="K111" s="110">
        <v>0.48839100000000002</v>
      </c>
      <c r="L111" s="55" t="s">
        <v>32</v>
      </c>
    </row>
    <row r="112" spans="1:12" ht="25.5" x14ac:dyDescent="0.2">
      <c r="A112" s="125" t="s">
        <v>121</v>
      </c>
      <c r="B112" s="126"/>
      <c r="C112" s="127"/>
      <c r="D112" s="128"/>
      <c r="E112" s="127" t="s">
        <v>51</v>
      </c>
      <c r="F112" s="127"/>
      <c r="G112" s="127"/>
      <c r="H112" s="127"/>
      <c r="I112" s="87" t="s">
        <v>107</v>
      </c>
      <c r="J112" s="88" t="s">
        <v>92</v>
      </c>
      <c r="K112" s="116">
        <v>18.755700000000001</v>
      </c>
      <c r="L112" s="55" t="s">
        <v>32</v>
      </c>
    </row>
    <row r="113" spans="1:12" ht="25.5" x14ac:dyDescent="0.2">
      <c r="A113" s="125" t="s">
        <v>179</v>
      </c>
      <c r="B113" s="126"/>
      <c r="C113" s="127"/>
      <c r="D113" s="128"/>
      <c r="E113" s="127" t="s">
        <v>119</v>
      </c>
      <c r="F113" s="127"/>
      <c r="G113" s="127"/>
      <c r="H113" s="127"/>
      <c r="I113" s="87" t="s">
        <v>108</v>
      </c>
      <c r="J113" s="88" t="s">
        <v>47</v>
      </c>
      <c r="K113" s="113">
        <v>0.02</v>
      </c>
      <c r="L113" s="55" t="s">
        <v>32</v>
      </c>
    </row>
    <row r="114" spans="1:12" ht="25.5" x14ac:dyDescent="0.2">
      <c r="A114" s="125" t="s">
        <v>180</v>
      </c>
      <c r="B114" s="126"/>
      <c r="C114" s="127"/>
      <c r="D114" s="128"/>
      <c r="E114" s="127" t="s">
        <v>124</v>
      </c>
      <c r="F114" s="127"/>
      <c r="G114" s="127"/>
      <c r="H114" s="127"/>
      <c r="I114" s="87" t="s">
        <v>109</v>
      </c>
      <c r="J114" s="88" t="s">
        <v>47</v>
      </c>
      <c r="K114" s="113">
        <v>0.06</v>
      </c>
      <c r="L114" s="55" t="s">
        <v>32</v>
      </c>
    </row>
    <row r="115" spans="1:12" ht="25.5" x14ac:dyDescent="0.2">
      <c r="A115" s="125" t="s">
        <v>181</v>
      </c>
      <c r="B115" s="126"/>
      <c r="C115" s="127"/>
      <c r="D115" s="128"/>
      <c r="E115" s="127" t="s">
        <v>120</v>
      </c>
      <c r="F115" s="127"/>
      <c r="G115" s="127"/>
      <c r="H115" s="127"/>
      <c r="I115" s="87" t="s">
        <v>110</v>
      </c>
      <c r="J115" s="88" t="s">
        <v>47</v>
      </c>
      <c r="K115" s="113">
        <v>0.06</v>
      </c>
      <c r="L115" s="55" t="s">
        <v>32</v>
      </c>
    </row>
    <row r="116" spans="1:12" ht="25.5" x14ac:dyDescent="0.2">
      <c r="A116" s="78" t="s">
        <v>89</v>
      </c>
      <c r="B116" s="87" t="s">
        <v>46</v>
      </c>
      <c r="C116" s="88" t="s">
        <v>47</v>
      </c>
      <c r="D116" s="89">
        <v>0.02</v>
      </c>
      <c r="E116" s="87" t="s">
        <v>51</v>
      </c>
      <c r="F116" s="79"/>
      <c r="G116" s="79"/>
      <c r="H116" s="79"/>
      <c r="I116" s="87" t="s">
        <v>111</v>
      </c>
      <c r="J116" s="88" t="s">
        <v>39</v>
      </c>
      <c r="K116" s="111">
        <v>2</v>
      </c>
      <c r="L116" s="55" t="s">
        <v>32</v>
      </c>
    </row>
    <row r="117" spans="1:12" x14ac:dyDescent="0.2">
      <c r="A117" s="125" t="s">
        <v>122</v>
      </c>
      <c r="B117" s="126" t="s">
        <v>112</v>
      </c>
      <c r="C117" s="127" t="s">
        <v>44</v>
      </c>
      <c r="D117" s="128" t="s">
        <v>206</v>
      </c>
      <c r="E117" s="127"/>
      <c r="F117" s="127"/>
      <c r="G117" s="127"/>
      <c r="H117" s="127"/>
      <c r="I117" s="67" t="s">
        <v>158</v>
      </c>
      <c r="J117" s="68" t="s">
        <v>15</v>
      </c>
      <c r="K117" s="115">
        <v>0.13919999999999999</v>
      </c>
      <c r="L117" s="55" t="s">
        <v>32</v>
      </c>
    </row>
    <row r="118" spans="1:12" x14ac:dyDescent="0.2">
      <c r="A118" s="125" t="s">
        <v>123</v>
      </c>
      <c r="B118" s="126"/>
      <c r="C118" s="127"/>
      <c r="D118" s="128"/>
      <c r="E118" s="127"/>
      <c r="F118" s="127"/>
      <c r="G118" s="127"/>
      <c r="H118" s="127"/>
      <c r="I118" s="87" t="s">
        <v>113</v>
      </c>
      <c r="J118" s="88" t="s">
        <v>114</v>
      </c>
      <c r="K118" s="113">
        <v>1.74</v>
      </c>
      <c r="L118" s="55" t="s">
        <v>32</v>
      </c>
    </row>
    <row r="119" spans="1:12" ht="38.25" x14ac:dyDescent="0.2">
      <c r="A119" s="78" t="s">
        <v>125</v>
      </c>
      <c r="B119" s="87" t="s">
        <v>215</v>
      </c>
      <c r="C119" s="88" t="s">
        <v>114</v>
      </c>
      <c r="D119" s="89">
        <v>0.53</v>
      </c>
      <c r="E119" s="87" t="s">
        <v>51</v>
      </c>
      <c r="F119" s="79"/>
      <c r="G119" s="79"/>
      <c r="H119" s="79"/>
      <c r="I119" s="67"/>
      <c r="J119" s="68"/>
      <c r="K119" s="70"/>
      <c r="L119" s="55"/>
    </row>
    <row r="120" spans="1:12" x14ac:dyDescent="0.2">
      <c r="A120" s="100" t="s">
        <v>35</v>
      </c>
      <c r="B120" s="95"/>
      <c r="C120" s="95"/>
      <c r="D120" s="95"/>
      <c r="E120" s="95"/>
      <c r="F120" s="79"/>
      <c r="G120" s="79"/>
      <c r="H120" s="79"/>
      <c r="I120" s="67"/>
      <c r="J120" s="68"/>
      <c r="K120" s="70"/>
      <c r="L120" s="55"/>
    </row>
    <row r="121" spans="1:12" ht="38.25" x14ac:dyDescent="0.2">
      <c r="A121" s="78" t="s">
        <v>126</v>
      </c>
      <c r="B121" s="87" t="s">
        <v>36</v>
      </c>
      <c r="C121" s="88" t="s">
        <v>13</v>
      </c>
      <c r="D121" s="91">
        <f>G91+G92+G93</f>
        <v>0.22273980000000002</v>
      </c>
      <c r="E121" s="87"/>
      <c r="F121" s="79"/>
      <c r="G121" s="79"/>
      <c r="H121" s="79"/>
      <c r="I121" s="67"/>
      <c r="J121" s="68"/>
      <c r="K121" s="69"/>
      <c r="L121" s="55"/>
    </row>
    <row r="122" spans="1:12" ht="89.25" x14ac:dyDescent="0.2">
      <c r="A122" s="78" t="s">
        <v>127</v>
      </c>
      <c r="B122" s="87" t="s">
        <v>37</v>
      </c>
      <c r="C122" s="88" t="s">
        <v>13</v>
      </c>
      <c r="D122" s="91">
        <f>D121</f>
        <v>0.22273980000000002</v>
      </c>
      <c r="E122" s="87" t="s">
        <v>51</v>
      </c>
      <c r="F122" s="79"/>
      <c r="G122" s="79"/>
      <c r="H122" s="79"/>
      <c r="I122" s="67"/>
      <c r="J122" s="68"/>
      <c r="K122" s="71"/>
      <c r="L122" s="55"/>
    </row>
    <row r="123" spans="1:12" ht="38.25" x14ac:dyDescent="0.2">
      <c r="A123" s="78" t="s">
        <v>128</v>
      </c>
      <c r="B123" s="87" t="s">
        <v>115</v>
      </c>
      <c r="C123" s="88" t="s">
        <v>116</v>
      </c>
      <c r="D123" s="91">
        <f>D122</f>
        <v>0.22273980000000002</v>
      </c>
      <c r="E123" s="87" t="s">
        <v>51</v>
      </c>
      <c r="F123" s="79"/>
      <c r="G123" s="79"/>
      <c r="H123" s="79"/>
      <c r="I123" s="67"/>
      <c r="J123" s="68"/>
      <c r="K123" s="70"/>
      <c r="L123" s="55"/>
    </row>
    <row r="124" spans="1:12" x14ac:dyDescent="0.2">
      <c r="A124" s="100" t="s">
        <v>182</v>
      </c>
      <c r="B124" s="95"/>
      <c r="C124" s="95"/>
      <c r="D124" s="95"/>
      <c r="E124" s="95"/>
      <c r="F124" s="79"/>
      <c r="G124" s="79"/>
      <c r="H124" s="79"/>
      <c r="I124" s="87"/>
      <c r="J124" s="88"/>
      <c r="K124" s="91"/>
      <c r="L124" s="55"/>
    </row>
    <row r="125" spans="1:12" ht="25.5" x14ac:dyDescent="0.2">
      <c r="A125" s="78" t="s">
        <v>129</v>
      </c>
      <c r="B125" s="87" t="s">
        <v>159</v>
      </c>
      <c r="C125" s="88" t="s">
        <v>47</v>
      </c>
      <c r="D125" s="89" t="s">
        <v>90</v>
      </c>
      <c r="E125" s="56" t="s">
        <v>91</v>
      </c>
      <c r="F125" s="53" t="s">
        <v>39</v>
      </c>
      <c r="G125" s="53">
        <v>2</v>
      </c>
      <c r="H125" s="53" t="s">
        <v>38</v>
      </c>
      <c r="I125" s="67"/>
      <c r="J125" s="68"/>
      <c r="K125" s="69"/>
      <c r="L125" s="55"/>
    </row>
    <row r="126" spans="1:12" ht="25.5" x14ac:dyDescent="0.2">
      <c r="A126" s="78" t="s">
        <v>130</v>
      </c>
      <c r="B126" s="87" t="s">
        <v>43</v>
      </c>
      <c r="C126" s="88" t="s">
        <v>44</v>
      </c>
      <c r="D126" s="90" t="s">
        <v>208</v>
      </c>
      <c r="E126" s="58" t="s">
        <v>31</v>
      </c>
      <c r="F126" s="59" t="s">
        <v>13</v>
      </c>
      <c r="G126" s="60">
        <v>1.9833E-2</v>
      </c>
      <c r="H126" s="53" t="s">
        <v>38</v>
      </c>
      <c r="I126" s="87"/>
      <c r="J126" s="88"/>
      <c r="K126" s="92"/>
      <c r="L126" s="55"/>
    </row>
    <row r="127" spans="1:12" ht="25.5" x14ac:dyDescent="0.2">
      <c r="A127" s="78" t="s">
        <v>131</v>
      </c>
      <c r="B127" s="87" t="s">
        <v>160</v>
      </c>
      <c r="C127" s="88" t="s">
        <v>14</v>
      </c>
      <c r="D127" s="90" t="s">
        <v>209</v>
      </c>
      <c r="E127" s="58" t="s">
        <v>31</v>
      </c>
      <c r="F127" s="59" t="s">
        <v>13</v>
      </c>
      <c r="G127" s="60">
        <f>22.76*0.00837</f>
        <v>0.19050120000000004</v>
      </c>
      <c r="H127" s="53" t="s">
        <v>38</v>
      </c>
      <c r="I127" s="67"/>
      <c r="J127" s="68"/>
      <c r="K127" s="70"/>
      <c r="L127" s="55"/>
    </row>
    <row r="128" spans="1:12" ht="36.75" x14ac:dyDescent="0.2">
      <c r="A128" s="78" t="s">
        <v>132</v>
      </c>
      <c r="B128" s="87" t="s">
        <v>101</v>
      </c>
      <c r="C128" s="88" t="s">
        <v>14</v>
      </c>
      <c r="D128" s="90" t="s">
        <v>210</v>
      </c>
      <c r="E128" s="58" t="s">
        <v>31</v>
      </c>
      <c r="F128" s="59" t="s">
        <v>13</v>
      </c>
      <c r="G128" s="60">
        <v>2.0055E-2</v>
      </c>
      <c r="H128" s="53" t="s">
        <v>38</v>
      </c>
      <c r="I128" s="67"/>
      <c r="J128" s="68"/>
      <c r="K128" s="71"/>
      <c r="L128" s="55"/>
    </row>
    <row r="129" spans="1:12" x14ac:dyDescent="0.2">
      <c r="A129" s="125" t="s">
        <v>133</v>
      </c>
      <c r="B129" s="126" t="s">
        <v>161</v>
      </c>
      <c r="C129" s="127" t="s">
        <v>14</v>
      </c>
      <c r="D129" s="128">
        <v>0.66849999999999998</v>
      </c>
      <c r="E129" s="127" t="s">
        <v>51</v>
      </c>
      <c r="F129" s="127"/>
      <c r="G129" s="127"/>
      <c r="H129" s="127"/>
      <c r="I129" s="67" t="s">
        <v>153</v>
      </c>
      <c r="J129" s="68" t="s">
        <v>2</v>
      </c>
      <c r="K129" s="118">
        <v>0.26740000000000003</v>
      </c>
      <c r="L129" s="55" t="s">
        <v>32</v>
      </c>
    </row>
    <row r="130" spans="1:12" x14ac:dyDescent="0.2">
      <c r="A130" s="125"/>
      <c r="B130" s="126"/>
      <c r="C130" s="127"/>
      <c r="D130" s="128"/>
      <c r="E130" s="127"/>
      <c r="F130" s="127"/>
      <c r="G130" s="127"/>
      <c r="H130" s="127"/>
      <c r="I130" s="67" t="s">
        <v>34</v>
      </c>
      <c r="J130" s="68" t="s">
        <v>15</v>
      </c>
      <c r="K130" s="119">
        <v>6.685E-3</v>
      </c>
      <c r="L130" s="55" t="s">
        <v>32</v>
      </c>
    </row>
    <row r="131" spans="1:12" ht="25.5" x14ac:dyDescent="0.2">
      <c r="A131" s="125"/>
      <c r="B131" s="126"/>
      <c r="C131" s="127"/>
      <c r="D131" s="128"/>
      <c r="E131" s="127"/>
      <c r="F131" s="127"/>
      <c r="G131" s="127"/>
      <c r="H131" s="127"/>
      <c r="I131" s="67" t="s">
        <v>154</v>
      </c>
      <c r="J131" s="68" t="s">
        <v>15</v>
      </c>
      <c r="K131" s="120">
        <v>6.6849999999999996</v>
      </c>
      <c r="L131" s="55" t="s">
        <v>32</v>
      </c>
    </row>
    <row r="132" spans="1:12" ht="38.25" x14ac:dyDescent="0.2">
      <c r="A132" s="125"/>
      <c r="B132" s="126"/>
      <c r="C132" s="127"/>
      <c r="D132" s="128"/>
      <c r="E132" s="127"/>
      <c r="F132" s="127"/>
      <c r="G132" s="127"/>
      <c r="H132" s="127"/>
      <c r="I132" s="87" t="s">
        <v>50</v>
      </c>
      <c r="J132" s="88" t="s">
        <v>13</v>
      </c>
      <c r="K132" s="90">
        <f>0.0125+0.01003</f>
        <v>2.2530000000000001E-2</v>
      </c>
      <c r="L132" s="55" t="s">
        <v>32</v>
      </c>
    </row>
    <row r="133" spans="1:12" x14ac:dyDescent="0.2">
      <c r="A133" s="125"/>
      <c r="B133" s="126"/>
      <c r="C133" s="127"/>
      <c r="D133" s="128"/>
      <c r="E133" s="127"/>
      <c r="F133" s="127"/>
      <c r="G133" s="127"/>
      <c r="H133" s="127"/>
      <c r="I133" s="87" t="s">
        <v>97</v>
      </c>
      <c r="J133" s="88" t="s">
        <v>15</v>
      </c>
      <c r="K133" s="92">
        <v>18.384</v>
      </c>
      <c r="L133" s="55" t="s">
        <v>32</v>
      </c>
    </row>
    <row r="134" spans="1:12" ht="51" x14ac:dyDescent="0.2">
      <c r="A134" s="125"/>
      <c r="B134" s="126"/>
      <c r="C134" s="127"/>
      <c r="D134" s="128"/>
      <c r="E134" s="127"/>
      <c r="F134" s="127"/>
      <c r="G134" s="127"/>
      <c r="H134" s="127"/>
      <c r="I134" s="87" t="s">
        <v>102</v>
      </c>
      <c r="J134" s="88" t="s">
        <v>15</v>
      </c>
      <c r="K134" s="89">
        <v>80.22</v>
      </c>
      <c r="L134" s="55" t="s">
        <v>32</v>
      </c>
    </row>
    <row r="135" spans="1:12" ht="25.5" x14ac:dyDescent="0.2">
      <c r="A135" s="125" t="s">
        <v>183</v>
      </c>
      <c r="B135" s="126"/>
      <c r="C135" s="127"/>
      <c r="D135" s="128"/>
      <c r="E135" s="127" t="s">
        <v>51</v>
      </c>
      <c r="F135" s="127"/>
      <c r="G135" s="127"/>
      <c r="H135" s="127"/>
      <c r="I135" s="87" t="s">
        <v>103</v>
      </c>
      <c r="J135" s="88" t="s">
        <v>81</v>
      </c>
      <c r="K135" s="107">
        <v>7.0192500000000004</v>
      </c>
      <c r="L135" s="55" t="s">
        <v>32</v>
      </c>
    </row>
    <row r="136" spans="1:12" x14ac:dyDescent="0.2">
      <c r="A136" s="125" t="s">
        <v>134</v>
      </c>
      <c r="B136" s="126" t="s">
        <v>104</v>
      </c>
      <c r="C136" s="127" t="s">
        <v>14</v>
      </c>
      <c r="D136" s="128" t="s">
        <v>211</v>
      </c>
      <c r="E136" s="127"/>
      <c r="F136" s="127"/>
      <c r="G136" s="127"/>
      <c r="H136" s="127"/>
      <c r="I136" s="67" t="s">
        <v>93</v>
      </c>
      <c r="J136" s="68" t="s">
        <v>39</v>
      </c>
      <c r="K136" s="108">
        <v>0.11296</v>
      </c>
      <c r="L136" s="55" t="s">
        <v>32</v>
      </c>
    </row>
    <row r="137" spans="1:12" x14ac:dyDescent="0.2">
      <c r="A137" s="125"/>
      <c r="B137" s="126"/>
      <c r="C137" s="127"/>
      <c r="D137" s="128"/>
      <c r="E137" s="127"/>
      <c r="F137" s="127"/>
      <c r="G137" s="127"/>
      <c r="H137" s="127"/>
      <c r="I137" s="67" t="s">
        <v>94</v>
      </c>
      <c r="J137" s="68" t="s">
        <v>13</v>
      </c>
      <c r="K137" s="109">
        <v>4.236E-4</v>
      </c>
      <c r="L137" s="55" t="s">
        <v>32</v>
      </c>
    </row>
    <row r="138" spans="1:12" x14ac:dyDescent="0.2">
      <c r="A138" s="125"/>
      <c r="B138" s="126"/>
      <c r="C138" s="127"/>
      <c r="D138" s="128"/>
      <c r="E138" s="127"/>
      <c r="F138" s="127"/>
      <c r="G138" s="127"/>
      <c r="H138" s="127"/>
      <c r="I138" s="67" t="s">
        <v>95</v>
      </c>
      <c r="J138" s="68" t="s">
        <v>13</v>
      </c>
      <c r="K138" s="109">
        <v>9.3200000000000002E-5</v>
      </c>
      <c r="L138" s="55" t="s">
        <v>32</v>
      </c>
    </row>
    <row r="139" spans="1:12" ht="25.5" x14ac:dyDescent="0.2">
      <c r="A139" s="125"/>
      <c r="B139" s="126"/>
      <c r="C139" s="127"/>
      <c r="D139" s="128"/>
      <c r="E139" s="127"/>
      <c r="F139" s="127"/>
      <c r="G139" s="127"/>
      <c r="H139" s="127"/>
      <c r="I139" s="67" t="s">
        <v>96</v>
      </c>
      <c r="J139" s="68" t="s">
        <v>2</v>
      </c>
      <c r="K139" s="108">
        <v>2.8240000000000001E-2</v>
      </c>
      <c r="L139" s="55" t="s">
        <v>32</v>
      </c>
    </row>
    <row r="140" spans="1:12" x14ac:dyDescent="0.2">
      <c r="A140" s="125"/>
      <c r="B140" s="126"/>
      <c r="C140" s="127"/>
      <c r="D140" s="128"/>
      <c r="E140" s="127"/>
      <c r="F140" s="127"/>
      <c r="G140" s="127"/>
      <c r="H140" s="127"/>
      <c r="I140" s="67" t="s">
        <v>97</v>
      </c>
      <c r="J140" s="68" t="s">
        <v>15</v>
      </c>
      <c r="K140" s="110">
        <v>8.5778999999999994E-2</v>
      </c>
      <c r="L140" s="55" t="s">
        <v>32</v>
      </c>
    </row>
    <row r="141" spans="1:12" x14ac:dyDescent="0.2">
      <c r="A141" s="125"/>
      <c r="B141" s="126"/>
      <c r="C141" s="127"/>
      <c r="D141" s="128"/>
      <c r="E141" s="127"/>
      <c r="F141" s="127"/>
      <c r="G141" s="127"/>
      <c r="H141" s="127"/>
      <c r="I141" s="67" t="s">
        <v>98</v>
      </c>
      <c r="J141" s="68" t="s">
        <v>13</v>
      </c>
      <c r="K141" s="109">
        <v>2.2589999999999999E-4</v>
      </c>
      <c r="L141" s="55" t="s">
        <v>32</v>
      </c>
    </row>
    <row r="142" spans="1:12" ht="38.25" x14ac:dyDescent="0.2">
      <c r="A142" s="125"/>
      <c r="B142" s="126"/>
      <c r="C142" s="127"/>
      <c r="D142" s="128"/>
      <c r="E142" s="127"/>
      <c r="F142" s="127"/>
      <c r="G142" s="127"/>
      <c r="H142" s="127"/>
      <c r="I142" s="87" t="s">
        <v>50</v>
      </c>
      <c r="J142" s="88" t="s">
        <v>13</v>
      </c>
      <c r="K142" s="117">
        <v>2.3651000000000002E-3</v>
      </c>
      <c r="L142" s="55" t="s">
        <v>32</v>
      </c>
    </row>
    <row r="143" spans="1:12" ht="29.25" customHeight="1" x14ac:dyDescent="0.2">
      <c r="A143" s="125" t="s">
        <v>135</v>
      </c>
      <c r="B143" s="126" t="s">
        <v>100</v>
      </c>
      <c r="C143" s="127" t="s">
        <v>14</v>
      </c>
      <c r="D143" s="128">
        <v>0.2276</v>
      </c>
      <c r="E143" s="127" t="s">
        <v>51</v>
      </c>
      <c r="F143" s="127"/>
      <c r="G143" s="127"/>
      <c r="H143" s="127"/>
      <c r="I143" s="67" t="s">
        <v>155</v>
      </c>
      <c r="J143" s="68" t="s">
        <v>81</v>
      </c>
      <c r="K143" s="115">
        <v>2.3898000000000001</v>
      </c>
      <c r="L143" s="55" t="s">
        <v>32</v>
      </c>
    </row>
    <row r="144" spans="1:12" ht="76.5" x14ac:dyDescent="0.2">
      <c r="A144" s="125"/>
      <c r="B144" s="126"/>
      <c r="C144" s="127"/>
      <c r="D144" s="128"/>
      <c r="E144" s="127"/>
      <c r="F144" s="127"/>
      <c r="G144" s="127"/>
      <c r="H144" s="127"/>
      <c r="I144" s="87" t="s">
        <v>105</v>
      </c>
      <c r="J144" s="88" t="s">
        <v>2</v>
      </c>
      <c r="K144" s="112">
        <v>23.329000000000001</v>
      </c>
      <c r="L144" s="55" t="s">
        <v>32</v>
      </c>
    </row>
    <row r="145" spans="1:12" ht="25.5" x14ac:dyDescent="0.2">
      <c r="A145" s="125" t="s">
        <v>136</v>
      </c>
      <c r="B145" s="126" t="s">
        <v>106</v>
      </c>
      <c r="C145" s="127" t="s">
        <v>44</v>
      </c>
      <c r="D145" s="128">
        <v>0.18029999999999999</v>
      </c>
      <c r="E145" s="127" t="s">
        <v>51</v>
      </c>
      <c r="F145" s="127"/>
      <c r="G145" s="127"/>
      <c r="H145" s="127"/>
      <c r="I145" s="67" t="s">
        <v>156</v>
      </c>
      <c r="J145" s="68" t="s">
        <v>79</v>
      </c>
      <c r="K145" s="109">
        <v>4.74189E-2</v>
      </c>
      <c r="L145" s="55" t="s">
        <v>32</v>
      </c>
    </row>
    <row r="146" spans="1:12" ht="63.75" x14ac:dyDescent="0.2">
      <c r="A146" s="125"/>
      <c r="B146" s="126"/>
      <c r="C146" s="127"/>
      <c r="D146" s="128"/>
      <c r="E146" s="127"/>
      <c r="F146" s="127"/>
      <c r="G146" s="127"/>
      <c r="H146" s="127"/>
      <c r="I146" s="67" t="s">
        <v>157</v>
      </c>
      <c r="J146" s="68" t="s">
        <v>47</v>
      </c>
      <c r="K146" s="110">
        <v>0.47418900000000003</v>
      </c>
      <c r="L146" s="55" t="s">
        <v>32</v>
      </c>
    </row>
    <row r="147" spans="1:12" ht="25.5" x14ac:dyDescent="0.2">
      <c r="A147" s="125" t="s">
        <v>137</v>
      </c>
      <c r="B147" s="126"/>
      <c r="C147" s="127"/>
      <c r="D147" s="128"/>
      <c r="E147" s="127" t="s">
        <v>51</v>
      </c>
      <c r="F147" s="127"/>
      <c r="G147" s="127"/>
      <c r="H147" s="127"/>
      <c r="I147" s="87" t="s">
        <v>107</v>
      </c>
      <c r="J147" s="88" t="s">
        <v>92</v>
      </c>
      <c r="K147" s="113">
        <v>18.21</v>
      </c>
      <c r="L147" s="55" t="s">
        <v>32</v>
      </c>
    </row>
    <row r="148" spans="1:12" ht="25.5" x14ac:dyDescent="0.2">
      <c r="A148" s="125" t="s">
        <v>184</v>
      </c>
      <c r="B148" s="126"/>
      <c r="C148" s="127"/>
      <c r="D148" s="128"/>
      <c r="E148" s="127"/>
      <c r="F148" s="127"/>
      <c r="G148" s="127"/>
      <c r="H148" s="127"/>
      <c r="I148" s="87" t="s">
        <v>108</v>
      </c>
      <c r="J148" s="88" t="s">
        <v>47</v>
      </c>
      <c r="K148" s="113">
        <v>0.02</v>
      </c>
      <c r="L148" s="55" t="s">
        <v>32</v>
      </c>
    </row>
    <row r="149" spans="1:12" ht="25.5" x14ac:dyDescent="0.2">
      <c r="A149" s="125" t="s">
        <v>185</v>
      </c>
      <c r="B149" s="126"/>
      <c r="C149" s="127"/>
      <c r="D149" s="128"/>
      <c r="E149" s="127"/>
      <c r="F149" s="127"/>
      <c r="G149" s="127"/>
      <c r="H149" s="127"/>
      <c r="I149" s="87" t="s">
        <v>109</v>
      </c>
      <c r="J149" s="88" t="s">
        <v>47</v>
      </c>
      <c r="K149" s="113">
        <v>0.06</v>
      </c>
      <c r="L149" s="55" t="s">
        <v>32</v>
      </c>
    </row>
    <row r="150" spans="1:12" ht="25.5" x14ac:dyDescent="0.2">
      <c r="A150" s="125" t="s">
        <v>186</v>
      </c>
      <c r="B150" s="126"/>
      <c r="C150" s="127"/>
      <c r="D150" s="128"/>
      <c r="E150" s="127"/>
      <c r="F150" s="127"/>
      <c r="G150" s="127"/>
      <c r="H150" s="127"/>
      <c r="I150" s="87" t="s">
        <v>110</v>
      </c>
      <c r="J150" s="88" t="s">
        <v>47</v>
      </c>
      <c r="K150" s="113">
        <v>0.06</v>
      </c>
      <c r="L150" s="55" t="s">
        <v>32</v>
      </c>
    </row>
    <row r="151" spans="1:12" ht="25.5" x14ac:dyDescent="0.2">
      <c r="A151" s="78" t="s">
        <v>138</v>
      </c>
      <c r="B151" s="87" t="s">
        <v>46</v>
      </c>
      <c r="C151" s="88" t="s">
        <v>47</v>
      </c>
      <c r="D151" s="89">
        <v>0.01</v>
      </c>
      <c r="E151" s="87" t="s">
        <v>51</v>
      </c>
      <c r="F151" s="59"/>
      <c r="G151" s="60"/>
      <c r="H151" s="81"/>
      <c r="I151" s="87" t="s">
        <v>187</v>
      </c>
      <c r="J151" s="88" t="s">
        <v>39</v>
      </c>
      <c r="K151" s="111">
        <v>1</v>
      </c>
      <c r="L151" s="55" t="s">
        <v>32</v>
      </c>
    </row>
    <row r="152" spans="1:12" x14ac:dyDescent="0.2">
      <c r="A152" s="125" t="s">
        <v>139</v>
      </c>
      <c r="B152" s="126" t="s">
        <v>112</v>
      </c>
      <c r="C152" s="127" t="s">
        <v>44</v>
      </c>
      <c r="D152" s="128" t="s">
        <v>212</v>
      </c>
      <c r="E152" s="127"/>
      <c r="F152" s="127"/>
      <c r="G152" s="127"/>
      <c r="H152" s="127"/>
      <c r="I152" s="67" t="s">
        <v>158</v>
      </c>
      <c r="J152" s="68" t="s">
        <v>15</v>
      </c>
      <c r="K152" s="108">
        <v>9.0959999999999999E-2</v>
      </c>
      <c r="L152" s="55" t="s">
        <v>32</v>
      </c>
    </row>
    <row r="153" spans="1:12" x14ac:dyDescent="0.2">
      <c r="A153" s="125" t="s">
        <v>140</v>
      </c>
      <c r="B153" s="126"/>
      <c r="C153" s="127"/>
      <c r="D153" s="128"/>
      <c r="E153" s="127"/>
      <c r="F153" s="127"/>
      <c r="G153" s="127"/>
      <c r="H153" s="127"/>
      <c r="I153" s="87" t="s">
        <v>113</v>
      </c>
      <c r="J153" s="88" t="s">
        <v>114</v>
      </c>
      <c r="K153" s="114">
        <v>1.137</v>
      </c>
      <c r="L153" s="55" t="s">
        <v>32</v>
      </c>
    </row>
    <row r="154" spans="1:12" ht="51" x14ac:dyDescent="0.2">
      <c r="A154" s="125" t="s">
        <v>141</v>
      </c>
      <c r="B154" s="126" t="s">
        <v>215</v>
      </c>
      <c r="C154" s="127" t="s">
        <v>114</v>
      </c>
      <c r="D154" s="129" t="s">
        <v>213</v>
      </c>
      <c r="E154" s="127"/>
      <c r="F154" s="127"/>
      <c r="G154" s="127"/>
      <c r="H154" s="127"/>
      <c r="I154" s="67" t="s">
        <v>214</v>
      </c>
      <c r="J154" s="68" t="s">
        <v>15</v>
      </c>
      <c r="K154" s="115">
        <v>7.22E-2</v>
      </c>
      <c r="L154" s="55" t="s">
        <v>32</v>
      </c>
    </row>
    <row r="155" spans="1:12" ht="51" x14ac:dyDescent="0.2">
      <c r="A155" s="125"/>
      <c r="B155" s="126"/>
      <c r="C155" s="127"/>
      <c r="D155" s="129"/>
      <c r="E155" s="127"/>
      <c r="F155" s="127"/>
      <c r="G155" s="127"/>
      <c r="H155" s="127"/>
      <c r="I155" s="87" t="s">
        <v>225</v>
      </c>
      <c r="J155" s="88" t="s">
        <v>2</v>
      </c>
      <c r="K155" s="116">
        <v>0.76759999999999995</v>
      </c>
      <c r="L155" s="55" t="s">
        <v>32</v>
      </c>
    </row>
    <row r="156" spans="1:12" x14ac:dyDescent="0.2">
      <c r="A156" s="125"/>
      <c r="B156" s="126"/>
      <c r="C156" s="127"/>
      <c r="D156" s="129"/>
      <c r="E156" s="127"/>
      <c r="F156" s="127"/>
      <c r="G156" s="127"/>
      <c r="H156" s="127"/>
      <c r="I156" s="87" t="s">
        <v>188</v>
      </c>
      <c r="J156" s="88" t="s">
        <v>92</v>
      </c>
      <c r="K156" s="111">
        <v>8</v>
      </c>
      <c r="L156" s="55" t="s">
        <v>32</v>
      </c>
    </row>
    <row r="157" spans="1:12" x14ac:dyDescent="0.2">
      <c r="A157" s="100" t="s">
        <v>35</v>
      </c>
      <c r="B157" s="95"/>
      <c r="C157" s="95"/>
      <c r="D157" s="95"/>
      <c r="E157" s="95"/>
      <c r="F157" s="79"/>
      <c r="G157" s="79"/>
      <c r="H157" s="79"/>
      <c r="I157" s="87"/>
      <c r="J157" s="88"/>
      <c r="K157" s="92"/>
      <c r="L157" s="55"/>
    </row>
    <row r="158" spans="1:12" ht="38.25" x14ac:dyDescent="0.2">
      <c r="A158" s="78" t="s">
        <v>142</v>
      </c>
      <c r="B158" s="87" t="s">
        <v>36</v>
      </c>
      <c r="C158" s="88" t="s">
        <v>13</v>
      </c>
      <c r="D158" s="91">
        <f>G126+G127+G128</f>
        <v>0.23038920000000002</v>
      </c>
      <c r="E158" s="87"/>
      <c r="F158" s="79"/>
      <c r="G158" s="79"/>
      <c r="H158" s="79"/>
      <c r="I158" s="87"/>
      <c r="J158" s="88"/>
      <c r="K158" s="92"/>
      <c r="L158" s="55"/>
    </row>
    <row r="159" spans="1:12" ht="89.25" x14ac:dyDescent="0.2">
      <c r="A159" s="78" t="s">
        <v>143</v>
      </c>
      <c r="B159" s="87" t="s">
        <v>37</v>
      </c>
      <c r="C159" s="88" t="s">
        <v>13</v>
      </c>
      <c r="D159" s="91">
        <f>D158</f>
        <v>0.23038920000000002</v>
      </c>
      <c r="E159" s="87" t="s">
        <v>51</v>
      </c>
      <c r="F159" s="79"/>
      <c r="G159" s="79"/>
      <c r="H159" s="79"/>
      <c r="I159" s="67"/>
      <c r="J159" s="68"/>
      <c r="K159" s="69"/>
      <c r="L159" s="55"/>
    </row>
    <row r="160" spans="1:12" ht="38.25" x14ac:dyDescent="0.2">
      <c r="A160" s="78" t="s">
        <v>144</v>
      </c>
      <c r="B160" s="87" t="s">
        <v>115</v>
      </c>
      <c r="C160" s="88" t="s">
        <v>116</v>
      </c>
      <c r="D160" s="91">
        <f>D159</f>
        <v>0.23038920000000002</v>
      </c>
      <c r="E160" s="87" t="s">
        <v>51</v>
      </c>
      <c r="F160" s="79"/>
      <c r="G160" s="79"/>
      <c r="H160" s="79"/>
      <c r="I160" s="67"/>
      <c r="J160" s="68"/>
      <c r="K160" s="70"/>
      <c r="L160" s="55"/>
    </row>
    <row r="161" spans="1:14" x14ac:dyDescent="0.2">
      <c r="A161" s="100" t="s">
        <v>189</v>
      </c>
      <c r="B161" s="95"/>
      <c r="C161" s="95"/>
      <c r="D161" s="95"/>
      <c r="E161" s="95"/>
      <c r="F161" s="79"/>
      <c r="G161" s="79"/>
      <c r="H161" s="79"/>
      <c r="I161" s="67"/>
      <c r="J161" s="68"/>
      <c r="K161" s="70"/>
      <c r="L161" s="55"/>
    </row>
    <row r="162" spans="1:14" ht="38.25" x14ac:dyDescent="0.2">
      <c r="A162" s="78" t="s">
        <v>145</v>
      </c>
      <c r="B162" s="87" t="s">
        <v>221</v>
      </c>
      <c r="C162" s="88" t="s">
        <v>114</v>
      </c>
      <c r="D162" s="89" t="s">
        <v>216</v>
      </c>
      <c r="E162" s="75" t="s">
        <v>162</v>
      </c>
      <c r="F162" s="53" t="s">
        <v>92</v>
      </c>
      <c r="G162" s="53">
        <v>18.2</v>
      </c>
      <c r="H162" s="57" t="s">
        <v>99</v>
      </c>
      <c r="I162" s="67"/>
      <c r="J162" s="68"/>
      <c r="K162" s="69"/>
      <c r="L162" s="55"/>
    </row>
    <row r="163" spans="1:14" ht="25.5" x14ac:dyDescent="0.2">
      <c r="A163" s="78" t="s">
        <v>146</v>
      </c>
      <c r="B163" s="87" t="s">
        <v>46</v>
      </c>
      <c r="C163" s="88" t="s">
        <v>47</v>
      </c>
      <c r="D163" s="89" t="s">
        <v>217</v>
      </c>
      <c r="E163" s="56" t="s">
        <v>91</v>
      </c>
      <c r="F163" s="53" t="s">
        <v>39</v>
      </c>
      <c r="G163" s="53">
        <v>1</v>
      </c>
      <c r="H163" s="53" t="s">
        <v>38</v>
      </c>
      <c r="I163" s="67"/>
      <c r="J163" s="68"/>
      <c r="K163" s="71"/>
      <c r="L163" s="55"/>
    </row>
    <row r="164" spans="1:14" ht="38.25" x14ac:dyDescent="0.2">
      <c r="A164" s="78" t="s">
        <v>147</v>
      </c>
      <c r="B164" s="87" t="s">
        <v>220</v>
      </c>
      <c r="C164" s="88" t="s">
        <v>14</v>
      </c>
      <c r="D164" s="90">
        <v>1.3234999999999999</v>
      </c>
      <c r="E164" s="87" t="s">
        <v>51</v>
      </c>
      <c r="F164" s="79"/>
      <c r="G164" s="79"/>
      <c r="H164" s="79"/>
      <c r="I164" s="87" t="s">
        <v>50</v>
      </c>
      <c r="J164" s="88" t="s">
        <v>13</v>
      </c>
      <c r="K164" s="107">
        <v>3.9710000000000002E-2</v>
      </c>
      <c r="L164" s="55" t="s">
        <v>32</v>
      </c>
    </row>
    <row r="165" spans="1:14" x14ac:dyDescent="0.2">
      <c r="A165" s="125" t="s">
        <v>148</v>
      </c>
      <c r="B165" s="126" t="s">
        <v>104</v>
      </c>
      <c r="C165" s="127" t="s">
        <v>14</v>
      </c>
      <c r="D165" s="128" t="s">
        <v>218</v>
      </c>
      <c r="E165" s="127"/>
      <c r="F165" s="127"/>
      <c r="G165" s="127"/>
      <c r="H165" s="127"/>
      <c r="I165" s="67" t="s">
        <v>93</v>
      </c>
      <c r="J165" s="68" t="s">
        <v>39</v>
      </c>
      <c r="K165" s="108">
        <v>0.11296</v>
      </c>
      <c r="L165" s="55" t="s">
        <v>32</v>
      </c>
    </row>
    <row r="166" spans="1:14" x14ac:dyDescent="0.2">
      <c r="A166" s="125"/>
      <c r="B166" s="126"/>
      <c r="C166" s="127"/>
      <c r="D166" s="128"/>
      <c r="E166" s="127"/>
      <c r="F166" s="127"/>
      <c r="G166" s="127"/>
      <c r="H166" s="127"/>
      <c r="I166" s="67" t="s">
        <v>94</v>
      </c>
      <c r="J166" s="68" t="s">
        <v>13</v>
      </c>
      <c r="K166" s="109">
        <v>4.236E-4</v>
      </c>
      <c r="L166" s="55" t="s">
        <v>32</v>
      </c>
    </row>
    <row r="167" spans="1:14" x14ac:dyDescent="0.2">
      <c r="A167" s="125"/>
      <c r="B167" s="126"/>
      <c r="C167" s="127"/>
      <c r="D167" s="128"/>
      <c r="E167" s="127"/>
      <c r="F167" s="127"/>
      <c r="G167" s="127"/>
      <c r="H167" s="127"/>
      <c r="I167" s="67" t="s">
        <v>95</v>
      </c>
      <c r="J167" s="68" t="s">
        <v>13</v>
      </c>
      <c r="K167" s="109">
        <v>9.3200000000000002E-5</v>
      </c>
      <c r="L167" s="55" t="s">
        <v>32</v>
      </c>
    </row>
    <row r="168" spans="1:14" ht="25.5" x14ac:dyDescent="0.2">
      <c r="A168" s="125"/>
      <c r="B168" s="126"/>
      <c r="C168" s="127"/>
      <c r="D168" s="128"/>
      <c r="E168" s="127"/>
      <c r="F168" s="127"/>
      <c r="G168" s="127"/>
      <c r="H168" s="127"/>
      <c r="I168" s="67" t="s">
        <v>96</v>
      </c>
      <c r="J168" s="68" t="s">
        <v>2</v>
      </c>
      <c r="K168" s="108">
        <v>2.8240000000000001E-2</v>
      </c>
      <c r="L168" s="55" t="s">
        <v>32</v>
      </c>
    </row>
    <row r="169" spans="1:14" x14ac:dyDescent="0.2">
      <c r="A169" s="125"/>
      <c r="B169" s="126"/>
      <c r="C169" s="127"/>
      <c r="D169" s="128"/>
      <c r="E169" s="127"/>
      <c r="F169" s="127"/>
      <c r="G169" s="127"/>
      <c r="H169" s="127"/>
      <c r="I169" s="67" t="s">
        <v>97</v>
      </c>
      <c r="J169" s="68" t="s">
        <v>15</v>
      </c>
      <c r="K169" s="110">
        <v>8.5778999999999994E-2</v>
      </c>
      <c r="L169" s="55" t="s">
        <v>32</v>
      </c>
    </row>
    <row r="170" spans="1:14" x14ac:dyDescent="0.2">
      <c r="A170" s="125"/>
      <c r="B170" s="126"/>
      <c r="C170" s="127"/>
      <c r="D170" s="128"/>
      <c r="E170" s="127"/>
      <c r="F170" s="127"/>
      <c r="G170" s="127"/>
      <c r="H170" s="127"/>
      <c r="I170" s="67" t="s">
        <v>98</v>
      </c>
      <c r="J170" s="68" t="s">
        <v>13</v>
      </c>
      <c r="K170" s="109">
        <v>2.2589999999999999E-4</v>
      </c>
      <c r="L170" s="55" t="s">
        <v>32</v>
      </c>
    </row>
    <row r="171" spans="1:14" ht="38.25" x14ac:dyDescent="0.2">
      <c r="A171" s="125"/>
      <c r="B171" s="126"/>
      <c r="C171" s="127"/>
      <c r="D171" s="128"/>
      <c r="E171" s="127"/>
      <c r="F171" s="127"/>
      <c r="G171" s="127"/>
      <c r="H171" s="127"/>
      <c r="I171" s="87" t="s">
        <v>50</v>
      </c>
      <c r="J171" s="88" t="s">
        <v>13</v>
      </c>
      <c r="K171" s="107">
        <v>2.3700000000000001E-3</v>
      </c>
      <c r="L171" s="55" t="s">
        <v>32</v>
      </c>
    </row>
    <row r="172" spans="1:14" ht="25.5" x14ac:dyDescent="0.2">
      <c r="A172" s="78" t="s">
        <v>149</v>
      </c>
      <c r="B172" s="87" t="s">
        <v>46</v>
      </c>
      <c r="C172" s="88" t="s">
        <v>47</v>
      </c>
      <c r="D172" s="89">
        <v>0.01</v>
      </c>
      <c r="E172" s="87" t="s">
        <v>51</v>
      </c>
      <c r="F172" s="79"/>
      <c r="G172" s="79"/>
      <c r="H172" s="79"/>
      <c r="I172" s="87" t="s">
        <v>111</v>
      </c>
      <c r="J172" s="88" t="s">
        <v>39</v>
      </c>
      <c r="K172" s="111">
        <v>1</v>
      </c>
      <c r="L172" s="55" t="s">
        <v>32</v>
      </c>
      <c r="N172" s="124">
        <f>D158+D121+D85+D51</f>
        <v>0.95289199999999996</v>
      </c>
    </row>
    <row r="173" spans="1:14" x14ac:dyDescent="0.2">
      <c r="A173" s="125" t="s">
        <v>150</v>
      </c>
      <c r="B173" s="126" t="s">
        <v>112</v>
      </c>
      <c r="C173" s="127" t="s">
        <v>44</v>
      </c>
      <c r="D173" s="128" t="s">
        <v>219</v>
      </c>
      <c r="E173" s="127"/>
      <c r="F173" s="127"/>
      <c r="G173" s="127"/>
      <c r="H173" s="127"/>
      <c r="I173" s="67" t="s">
        <v>158</v>
      </c>
      <c r="J173" s="68" t="s">
        <v>15</v>
      </c>
      <c r="K173" s="108">
        <v>0.25944</v>
      </c>
      <c r="L173" s="55" t="s">
        <v>32</v>
      </c>
    </row>
    <row r="174" spans="1:14" x14ac:dyDescent="0.2">
      <c r="A174" s="125" t="s">
        <v>152</v>
      </c>
      <c r="B174" s="126"/>
      <c r="C174" s="127"/>
      <c r="D174" s="128"/>
      <c r="E174" s="127"/>
      <c r="F174" s="127"/>
      <c r="G174" s="127"/>
      <c r="H174" s="127"/>
      <c r="I174" s="87" t="s">
        <v>113</v>
      </c>
      <c r="J174" s="88" t="s">
        <v>114</v>
      </c>
      <c r="K174" s="112">
        <v>3.2429999999999999</v>
      </c>
      <c r="L174" s="55" t="s">
        <v>32</v>
      </c>
    </row>
    <row r="175" spans="1:14" ht="39" thickBot="1" x14ac:dyDescent="0.25">
      <c r="A175" s="101" t="s">
        <v>151</v>
      </c>
      <c r="B175" s="102" t="s">
        <v>215</v>
      </c>
      <c r="C175" s="103" t="s">
        <v>114</v>
      </c>
      <c r="D175" s="104">
        <v>1.82</v>
      </c>
      <c r="E175" s="102" t="s">
        <v>51</v>
      </c>
      <c r="F175" s="105"/>
      <c r="G175" s="105"/>
      <c r="H175" s="105"/>
      <c r="I175" s="102"/>
      <c r="J175" s="103"/>
      <c r="K175" s="104"/>
      <c r="L175" s="106"/>
    </row>
    <row r="176" spans="1:14" ht="19.5" customHeight="1" x14ac:dyDescent="0.2">
      <c r="A176" s="146"/>
      <c r="B176" s="147"/>
      <c r="C176" s="147"/>
      <c r="D176" s="147"/>
      <c r="E176" s="147"/>
      <c r="F176" s="147"/>
      <c r="G176" s="147"/>
      <c r="H176" s="147"/>
      <c r="I176" s="147"/>
      <c r="J176" s="147"/>
      <c r="K176" s="147"/>
      <c r="L176" s="147"/>
    </row>
    <row r="178" spans="1:13" ht="19.5" customHeight="1" x14ac:dyDescent="0.25">
      <c r="A178" s="47" t="s">
        <v>22</v>
      </c>
      <c r="B178" s="47"/>
      <c r="C178" s="47"/>
      <c r="D178" s="47" t="s">
        <v>23</v>
      </c>
      <c r="E178" s="48"/>
      <c r="F178" s="145" t="s">
        <v>26</v>
      </c>
      <c r="G178" s="145"/>
      <c r="H178" s="145"/>
      <c r="I178" s="145"/>
      <c r="J178" s="145"/>
      <c r="K178" s="145"/>
      <c r="L178" s="145"/>
      <c r="M178" s="41"/>
    </row>
    <row r="179" spans="1:13" ht="30" customHeight="1" x14ac:dyDescent="0.25">
      <c r="A179" s="47" t="s">
        <v>40</v>
      </c>
      <c r="B179" s="47"/>
      <c r="C179" s="47"/>
      <c r="D179" s="47" t="s">
        <v>41</v>
      </c>
      <c r="E179" s="49"/>
      <c r="F179" s="144" t="s">
        <v>29</v>
      </c>
      <c r="G179" s="144"/>
      <c r="H179" s="144"/>
      <c r="I179" s="144"/>
      <c r="J179" s="42"/>
      <c r="K179" s="47" t="s">
        <v>30</v>
      </c>
      <c r="L179" s="47"/>
      <c r="M179" s="41"/>
    </row>
    <row r="180" spans="1:13" ht="31.5" customHeight="1" x14ac:dyDescent="0.25">
      <c r="A180" s="47" t="s">
        <v>27</v>
      </c>
      <c r="B180" s="47"/>
      <c r="C180" s="47"/>
      <c r="D180" s="50" t="s">
        <v>28</v>
      </c>
      <c r="E180" s="5"/>
      <c r="F180" s="144"/>
      <c r="G180" s="144"/>
      <c r="H180" s="144"/>
      <c r="I180" s="144"/>
      <c r="K180" s="42"/>
    </row>
  </sheetData>
  <autoFilter ref="A16:M16"/>
  <mergeCells count="208">
    <mergeCell ref="F73:F74"/>
    <mergeCell ref="G73:G74"/>
    <mergeCell ref="H73:H74"/>
    <mergeCell ref="F75:F80"/>
    <mergeCell ref="G75:G80"/>
    <mergeCell ref="H75:H80"/>
    <mergeCell ref="A73:A74"/>
    <mergeCell ref="B73:B74"/>
    <mergeCell ref="C73:C74"/>
    <mergeCell ref="D73:D74"/>
    <mergeCell ref="E73:E74"/>
    <mergeCell ref="A75:A80"/>
    <mergeCell ref="B75:B80"/>
    <mergeCell ref="C75:C80"/>
    <mergeCell ref="D75:D80"/>
    <mergeCell ref="E75:E80"/>
    <mergeCell ref="D59:D65"/>
    <mergeCell ref="E59:E65"/>
    <mergeCell ref="F59:F65"/>
    <mergeCell ref="A66:A72"/>
    <mergeCell ref="B66:B72"/>
    <mergeCell ref="C66:C72"/>
    <mergeCell ref="G47:G48"/>
    <mergeCell ref="H47:H48"/>
    <mergeCell ref="G59:G65"/>
    <mergeCell ref="H59:H65"/>
    <mergeCell ref="D66:D72"/>
    <mergeCell ref="E66:E72"/>
    <mergeCell ref="F66:F72"/>
    <mergeCell ref="G66:G72"/>
    <mergeCell ref="H66:H72"/>
    <mergeCell ref="F179:I180"/>
    <mergeCell ref="F178:L178"/>
    <mergeCell ref="A176:L176"/>
    <mergeCell ref="A45:A46"/>
    <mergeCell ref="B45:B46"/>
    <mergeCell ref="C45:C46"/>
    <mergeCell ref="D45:D46"/>
    <mergeCell ref="E45:E46"/>
    <mergeCell ref="A37:A38"/>
    <mergeCell ref="B37:B38"/>
    <mergeCell ref="C37:C38"/>
    <mergeCell ref="D37:D38"/>
    <mergeCell ref="E37:E38"/>
    <mergeCell ref="F37:F38"/>
    <mergeCell ref="G37:G38"/>
    <mergeCell ref="H37:H38"/>
    <mergeCell ref="A39:A44"/>
    <mergeCell ref="B39:B44"/>
    <mergeCell ref="C39:C44"/>
    <mergeCell ref="D39:D44"/>
    <mergeCell ref="E39:E44"/>
    <mergeCell ref="F39:F44"/>
    <mergeCell ref="G39:G44"/>
    <mergeCell ref="H39:H44"/>
    <mergeCell ref="A3:C3"/>
    <mergeCell ref="I3:L3"/>
    <mergeCell ref="A7:L7"/>
    <mergeCell ref="A9:L9"/>
    <mergeCell ref="A10:L10"/>
    <mergeCell ref="I4:J4"/>
    <mergeCell ref="F45:F46"/>
    <mergeCell ref="G45:G46"/>
    <mergeCell ref="H45:H46"/>
    <mergeCell ref="A143:A144"/>
    <mergeCell ref="B143:B144"/>
    <mergeCell ref="C143:C144"/>
    <mergeCell ref="D143:D144"/>
    <mergeCell ref="E143:E144"/>
    <mergeCell ref="F143:F144"/>
    <mergeCell ref="G143:G144"/>
    <mergeCell ref="H143:H144"/>
    <mergeCell ref="A11:L11"/>
    <mergeCell ref="I14:L14"/>
    <mergeCell ref="A14:A15"/>
    <mergeCell ref="B14:B15"/>
    <mergeCell ref="C14:D14"/>
    <mergeCell ref="E14:H14"/>
    <mergeCell ref="A12:L12"/>
    <mergeCell ref="A47:A48"/>
    <mergeCell ref="B47:B48"/>
    <mergeCell ref="C47:C48"/>
    <mergeCell ref="D47:D48"/>
    <mergeCell ref="E47:E48"/>
    <mergeCell ref="F47:F48"/>
    <mergeCell ref="A59:A65"/>
    <mergeCell ref="B59:B65"/>
    <mergeCell ref="C59:C65"/>
    <mergeCell ref="A165:A171"/>
    <mergeCell ref="B165:B171"/>
    <mergeCell ref="C165:C171"/>
    <mergeCell ref="D165:D171"/>
    <mergeCell ref="E165:E171"/>
    <mergeCell ref="F165:F171"/>
    <mergeCell ref="G165:G171"/>
    <mergeCell ref="H165:H171"/>
    <mergeCell ref="A145:A150"/>
    <mergeCell ref="B145:B150"/>
    <mergeCell ref="C145:C150"/>
    <mergeCell ref="D145:D150"/>
    <mergeCell ref="E145:E150"/>
    <mergeCell ref="F145:F150"/>
    <mergeCell ref="G145:G150"/>
    <mergeCell ref="H145:H150"/>
    <mergeCell ref="A82:A83"/>
    <mergeCell ref="B82:B83"/>
    <mergeCell ref="C82:C83"/>
    <mergeCell ref="D82:D83"/>
    <mergeCell ref="E82:E83"/>
    <mergeCell ref="F82:F83"/>
    <mergeCell ref="G82:G83"/>
    <mergeCell ref="H82:H83"/>
    <mergeCell ref="A23:A29"/>
    <mergeCell ref="B23:B29"/>
    <mergeCell ref="C23:C29"/>
    <mergeCell ref="D23:D29"/>
    <mergeCell ref="E23:E29"/>
    <mergeCell ref="F23:F29"/>
    <mergeCell ref="G23:G29"/>
    <mergeCell ref="H23:H29"/>
    <mergeCell ref="A30:A36"/>
    <mergeCell ref="B30:B36"/>
    <mergeCell ref="C30:C36"/>
    <mergeCell ref="D30:D36"/>
    <mergeCell ref="E30:E36"/>
    <mergeCell ref="F30:F36"/>
    <mergeCell ref="G30:G36"/>
    <mergeCell ref="H30:H36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A94:A100"/>
    <mergeCell ref="B94:B100"/>
    <mergeCell ref="C94:C100"/>
    <mergeCell ref="D94:D100"/>
    <mergeCell ref="E94:E100"/>
    <mergeCell ref="F94:F100"/>
    <mergeCell ref="G94:G100"/>
    <mergeCell ref="H94:H100"/>
    <mergeCell ref="A101:A107"/>
    <mergeCell ref="B101:B107"/>
    <mergeCell ref="C101:C107"/>
    <mergeCell ref="D101:D107"/>
    <mergeCell ref="E101:E107"/>
    <mergeCell ref="F101:F107"/>
    <mergeCell ref="G101:G107"/>
    <mergeCell ref="H101:H107"/>
    <mergeCell ref="A110:A115"/>
    <mergeCell ref="B110:B115"/>
    <mergeCell ref="C110:C115"/>
    <mergeCell ref="D110:D115"/>
    <mergeCell ref="E110:E115"/>
    <mergeCell ref="F110:F115"/>
    <mergeCell ref="G110:G115"/>
    <mergeCell ref="H110:H115"/>
    <mergeCell ref="A117:A118"/>
    <mergeCell ref="B117:B118"/>
    <mergeCell ref="C117:C118"/>
    <mergeCell ref="D117:D118"/>
    <mergeCell ref="E117:E118"/>
    <mergeCell ref="F117:F118"/>
    <mergeCell ref="G117:G118"/>
    <mergeCell ref="H117:H118"/>
    <mergeCell ref="A129:A135"/>
    <mergeCell ref="B129:B135"/>
    <mergeCell ref="C129:C135"/>
    <mergeCell ref="D129:D135"/>
    <mergeCell ref="E129:E135"/>
    <mergeCell ref="F129:F135"/>
    <mergeCell ref="G129:G135"/>
    <mergeCell ref="H129:H135"/>
    <mergeCell ref="A136:A142"/>
    <mergeCell ref="B136:B142"/>
    <mergeCell ref="C136:C142"/>
    <mergeCell ref="D136:D142"/>
    <mergeCell ref="E136:E142"/>
    <mergeCell ref="F136:F142"/>
    <mergeCell ref="G136:G142"/>
    <mergeCell ref="H136:H142"/>
    <mergeCell ref="A173:A174"/>
    <mergeCell ref="B173:B174"/>
    <mergeCell ref="C173:C174"/>
    <mergeCell ref="D173:D174"/>
    <mergeCell ref="E173:E174"/>
    <mergeCell ref="F173:F174"/>
    <mergeCell ref="G173:G174"/>
    <mergeCell ref="H173:H174"/>
    <mergeCell ref="A152:A153"/>
    <mergeCell ref="B152:B153"/>
    <mergeCell ref="C152:C153"/>
    <mergeCell ref="D152:D153"/>
    <mergeCell ref="E152:E153"/>
    <mergeCell ref="F152:F153"/>
    <mergeCell ref="G152:G153"/>
    <mergeCell ref="H152:H153"/>
    <mergeCell ref="A154:A156"/>
    <mergeCell ref="B154:B156"/>
    <mergeCell ref="C154:C156"/>
    <mergeCell ref="D154:D156"/>
    <mergeCell ref="E154:E156"/>
    <mergeCell ref="F154:F156"/>
    <mergeCell ref="G154:G156"/>
    <mergeCell ref="H154:H156"/>
  </mergeCells>
  <pageMargins left="0.19685039370078741" right="0.15748031496062992" top="0.39370078740157483" bottom="0.33" header="0.31496062992125984" footer="0.19685039370078741"/>
  <pageSetup paperSize="9" scale="86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2024-07-02T00:33:09Z</cp:lastPrinted>
  <dcterms:created xsi:type="dcterms:W3CDTF">2002-02-11T05:58:42Z</dcterms:created>
  <dcterms:modified xsi:type="dcterms:W3CDTF">2024-07-02T01:21:02Z</dcterms:modified>
</cp:coreProperties>
</file>