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деф.вед.!$A$1:$L$106</definedName>
  </definedNames>
  <calcPr calcId="162913"/>
</workbook>
</file>

<file path=xl/calcChain.xml><?xml version="1.0" encoding="utf-8"?>
<calcChain xmlns="http://schemas.openxmlformats.org/spreadsheetml/2006/main">
  <c r="N98" i="2" l="1"/>
  <c r="D86" i="2" l="1"/>
  <c r="D87" i="2" s="1"/>
  <c r="D88" i="2" s="1"/>
  <c r="K62" i="2"/>
  <c r="G57" i="2"/>
  <c r="K26" i="2"/>
  <c r="G21" i="2"/>
  <c r="D50" i="2" s="1"/>
  <c r="D51" i="2" s="1"/>
  <c r="D52" i="2" s="1"/>
</calcChain>
</file>

<file path=xl/sharedStrings.xml><?xml version="1.0" encoding="utf-8"?>
<sst xmlns="http://schemas.openxmlformats.org/spreadsheetml/2006/main" count="420" uniqueCount="167">
  <si>
    <t>Наименование</t>
  </si>
  <si>
    <t>Ед. изм.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</si>
  <si>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</si>
  <si>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</si>
  <si>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</si>
  <si>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</si>
  <si>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</si>
  <si>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</si>
  <si>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</si>
  <si>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</si>
  <si>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</si>
  <si>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</si>
  <si>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</si>
  <si>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</si>
  <si>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</si>
  <si>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</si>
  <si>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</si>
  <si>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</si>
  <si>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</si>
  <si>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</si>
  <si>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</si>
  <si>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</si>
  <si>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</si>
  <si>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</si>
  <si>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</si>
  <si>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</si>
  <si>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</si>
  <si>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</si>
  <si>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</si>
  <si>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</si>
  <si>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</si>
  <si>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</si>
  <si>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</si>
  <si>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</si>
  <si>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</si>
  <si>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</si>
  <si>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</si>
  <si>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</si>
  <si>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</si>
  <si>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</si>
  <si>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Начальник ОЭЦ</t>
  </si>
  <si>
    <t>В.П. Гаримыко</t>
  </si>
  <si>
    <t>1</t>
  </si>
  <si>
    <t>Разборка плинтусов: деревянных и из пластмассовых материалов</t>
  </si>
  <si>
    <t>100 м</t>
  </si>
  <si>
    <t>2</t>
  </si>
  <si>
    <t>Установка пластиковых вентиляционных решеток площадью в свету до 0,05 м2</t>
  </si>
  <si>
    <t>100 шт</t>
  </si>
  <si>
    <t>3</t>
  </si>
  <si>
    <t>4</t>
  </si>
  <si>
    <t>Краска водно-дисперсионная поливинилацетатная ВД-ВА-17, цветная</t>
  </si>
  <si>
    <t xml:space="preserve"> </t>
  </si>
  <si>
    <t>5</t>
  </si>
  <si>
    <t>6</t>
  </si>
  <si>
    <t>7</t>
  </si>
  <si>
    <t>8</t>
  </si>
  <si>
    <t>8.1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</si>
  <si>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</si>
  <si>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</si>
  <si>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</si>
  <si>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</si>
  <si>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</si>
  <si>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</si>
  <si>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</si>
  <si>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</si>
  <si>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</si>
  <si>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</si>
  <si>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</si>
  <si>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</si>
  <si>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</si>
  <si>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</si>
  <si>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23.1</t>
  </si>
  <si>
    <t>24</t>
  </si>
  <si>
    <t>25</t>
  </si>
  <si>
    <t>26</t>
  </si>
  <si>
    <t>27</t>
  </si>
  <si>
    <t>28</t>
  </si>
  <si>
    <t>29</t>
  </si>
  <si>
    <t>30</t>
  </si>
  <si>
    <t>1000 шт</t>
  </si>
  <si>
    <t>31</t>
  </si>
  <si>
    <t>10 м2</t>
  </si>
  <si>
    <t>32</t>
  </si>
  <si>
    <t>33</t>
  </si>
  <si>
    <t>34</t>
  </si>
  <si>
    <t>35</t>
  </si>
  <si>
    <t>Вентиляционная решётка</t>
  </si>
  <si>
    <t>м</t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</si>
  <si>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</si>
  <si>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</si>
  <si>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</si>
  <si>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</si>
  <si>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</si>
  <si>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</si>
  <si>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повторное исп.</t>
  </si>
  <si>
    <t>Устройство покрытий: из досок ламинированных замковым способом</t>
  </si>
  <si>
    <t>Снятие обоев: простых и улучшенных</t>
  </si>
  <si>
    <t>Смеси сухие штукатурные, декоративные, тонкослойные, для наружных и внутренних работ с грануляцией 1,5 мм</t>
  </si>
  <si>
    <t>Стеклообои под покраску, фактура «рогожка», плотность 130 г/м2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</si>
  <si>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</si>
  <si>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</si>
  <si>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</si>
  <si>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>Плинтус для полов из ПВХ, размеры 19х48 мм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</si>
  <si>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</si>
  <si>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</si>
  <si>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</si>
  <si>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Экран для радиатора 1200х600</t>
  </si>
  <si>
    <t>Установка уголков ПВХ на клее</t>
  </si>
  <si>
    <t>Уголки из ПВХ, размеры 20х20 мм</t>
  </si>
  <si>
    <t>10 м</t>
  </si>
  <si>
    <t>Размещение строительного мусора на полигоне (талоны на полигон ТБО  АО "САХ" г. Иркутск)</t>
  </si>
  <si>
    <t>тн</t>
  </si>
  <si>
    <t>24.1</t>
  </si>
  <si>
    <t>26.1</t>
  </si>
  <si>
    <t xml:space="preserve">2 / 100 </t>
  </si>
  <si>
    <t xml:space="preserve">(2+4) / 100 </t>
  </si>
  <si>
    <t>Демонтаж системы защиты стен и углов: доска-отбойник цельнопластиковая по стенам из гипсокартона</t>
  </si>
  <si>
    <t xml:space="preserve">6 / 100 </t>
  </si>
  <si>
    <t>Монтаж системы защиты стен и углов: доска-отбойник цельнопластиковая по стенам из гипсокартона</t>
  </si>
  <si>
    <t>Бумага шлифовальная</t>
  </si>
  <si>
    <t>Состав грунтовочный глубокого проникновения</t>
  </si>
  <si>
    <t>Подложка из вспененного полиэтилена под паркет и ламинат, толщина 2 мм</t>
  </si>
  <si>
    <t>Дюбели полиэтиленовые распорные, диаметр 6 мм, длина 30 мм</t>
  </si>
  <si>
    <t>Шурупы самонарезающие стальные с полукруглой головкой и крестообразным шлицем, остроконечные, диаметр 3,5 мм, длина 35 мм</t>
  </si>
  <si>
    <t>Клей, марка 88-Н</t>
  </si>
  <si>
    <t>Демонтаж пластиковых вентиляционных решеток площадью в свету до 0,05 м2</t>
  </si>
  <si>
    <t>Демонтаж покрытий: из досок ламинированных замковым способом</t>
  </si>
  <si>
    <t>Оклейка стен стеклообоями с окраской поливинилацетатными красками за два раз: с подготовкой</t>
  </si>
  <si>
    <t xml:space="preserve">Доска-отбойник </t>
  </si>
  <si>
    <t>9.1</t>
  </si>
  <si>
    <t>9.2</t>
  </si>
  <si>
    <t>9.3</t>
  </si>
  <si>
    <t>11.1</t>
  </si>
  <si>
    <t>24.2</t>
  </si>
  <si>
    <t>24.3</t>
  </si>
  <si>
    <r>
      <t xml:space="preserve">0,42
</t>
    </r>
    <r>
      <rPr>
        <i/>
        <sz val="8"/>
        <color rgb="FF000000"/>
        <rFont val="Times New Roman"/>
        <family val="1"/>
        <charset val="204"/>
      </rPr>
      <t>(4,2 / 10)</t>
    </r>
  </si>
  <si>
    <t>Окраска стен, оклееных стеклообоями, красками  на два слоя</t>
  </si>
  <si>
    <t>6.1</t>
  </si>
  <si>
    <t>22</t>
  </si>
  <si>
    <r>
      <t xml:space="preserve">0,03
</t>
    </r>
    <r>
      <rPr>
        <i/>
        <sz val="8"/>
        <color rgb="FF000000"/>
        <rFont val="Times New Roman"/>
        <family val="1"/>
        <charset val="204"/>
      </rPr>
      <t>(3 / 100)</t>
    </r>
  </si>
  <si>
    <t>Ведомость объемов работ №5</t>
  </si>
  <si>
    <t>Раздел 1. Кабинет № 9 ПЭО</t>
  </si>
  <si>
    <t>9.4</t>
  </si>
  <si>
    <t xml:space="preserve">23,41/10 </t>
  </si>
  <si>
    <t>Раздел 2. Кабинет № 5 ПТО-2</t>
  </si>
  <si>
    <t>22.1</t>
  </si>
  <si>
    <t>24.4</t>
  </si>
  <si>
    <t xml:space="preserve">17,57/10 </t>
  </si>
  <si>
    <t>Раздел 3. Каридор №8 (у кабинетов ПЭО и ПТО-2)</t>
  </si>
  <si>
    <t>33.1</t>
  </si>
  <si>
    <t>34.1</t>
  </si>
  <si>
    <r>
      <t xml:space="preserve">0,2596
</t>
    </r>
    <r>
      <rPr>
        <i/>
        <sz val="8"/>
        <color rgb="FF000000"/>
        <rFont val="Times New Roman"/>
        <family val="1"/>
        <charset val="204"/>
      </rPr>
      <t>(25,96 / 100)</t>
    </r>
  </si>
  <si>
    <r>
      <t xml:space="preserve">0,4216
</t>
    </r>
    <r>
      <rPr>
        <i/>
        <sz val="8"/>
        <color rgb="FF000000"/>
        <rFont val="Times New Roman"/>
        <family val="1"/>
        <charset val="204"/>
      </rPr>
      <t>(42,16 / 100)</t>
    </r>
  </si>
  <si>
    <r>
      <t xml:space="preserve">0,8479
</t>
    </r>
    <r>
      <rPr>
        <i/>
        <sz val="8"/>
        <color rgb="FF000000"/>
        <rFont val="Times New Roman"/>
        <family val="1"/>
        <charset val="204"/>
      </rPr>
      <t>((83,76+1,03) / 100)</t>
    </r>
  </si>
  <si>
    <r>
      <t xml:space="preserve">0,1058
</t>
    </r>
    <r>
      <rPr>
        <sz val="8"/>
        <color rgb="FF000000"/>
        <rFont val="Times New Roman"/>
        <family val="1"/>
        <charset val="204"/>
      </rPr>
      <t>((11,61-1,03) / 100)</t>
    </r>
  </si>
  <si>
    <r>
      <t xml:space="preserve">0,2341
</t>
    </r>
    <r>
      <rPr>
        <i/>
        <sz val="8"/>
        <color rgb="FF000000"/>
        <rFont val="Times New Roman"/>
        <family val="1"/>
        <charset val="204"/>
      </rPr>
      <t>(23,41 / 100)</t>
    </r>
  </si>
  <si>
    <r>
      <t>0,02</t>
    </r>
    <r>
      <rPr>
        <i/>
        <sz val="8"/>
        <color rgb="FF000000"/>
        <rFont val="Times New Roman"/>
        <family val="1"/>
        <charset val="204"/>
      </rPr>
      <t xml:space="preserve">
(2 / 100)</t>
    </r>
  </si>
  <si>
    <r>
      <t>0,2462</t>
    </r>
    <r>
      <rPr>
        <i/>
        <sz val="8"/>
        <color rgb="FF000000"/>
        <rFont val="Times New Roman"/>
        <family val="1"/>
        <charset val="204"/>
      </rPr>
      <t xml:space="preserve">
(24,62 / 100)</t>
    </r>
  </si>
  <si>
    <r>
      <t>0,4059</t>
    </r>
    <r>
      <rPr>
        <i/>
        <sz val="8"/>
        <color rgb="FF000000"/>
        <rFont val="Times New Roman"/>
        <family val="1"/>
        <charset val="204"/>
      </rPr>
      <t xml:space="preserve">
(40,59 / 100)</t>
    </r>
  </si>
  <si>
    <r>
      <t xml:space="preserve">0,8374
</t>
    </r>
    <r>
      <rPr>
        <i/>
        <sz val="8"/>
        <color rgb="FF000000"/>
        <rFont val="Times New Roman"/>
        <family val="1"/>
        <charset val="204"/>
      </rPr>
      <t>((82,69+1,05) / 100)</t>
    </r>
  </si>
  <si>
    <t>Оклейка стен стеклообоями с окраской поливинилацетатными красками за дван раз: с подготовкой</t>
  </si>
  <si>
    <r>
      <t xml:space="preserve">0,0712
</t>
    </r>
    <r>
      <rPr>
        <sz val="8"/>
        <color rgb="FF000000"/>
        <rFont val="Times New Roman"/>
        <family val="1"/>
        <charset val="204"/>
      </rPr>
      <t>((8,17-1,05) / 100 )</t>
    </r>
  </si>
  <si>
    <r>
      <t xml:space="preserve">0,1757
</t>
    </r>
    <r>
      <rPr>
        <i/>
        <sz val="8"/>
        <color rgb="FF000000"/>
        <rFont val="Times New Roman"/>
        <family val="1"/>
        <charset val="204"/>
      </rPr>
      <t>(17,57 / 100)</t>
    </r>
  </si>
  <si>
    <r>
      <t xml:space="preserve">0,0425
</t>
    </r>
    <r>
      <rPr>
        <i/>
        <sz val="8"/>
        <color rgb="FF000000"/>
        <rFont val="Times New Roman"/>
        <family val="1"/>
        <charset val="204"/>
      </rPr>
      <t>(4,25 / 100)</t>
    </r>
  </si>
  <si>
    <r>
      <t xml:space="preserve">0,2194
</t>
    </r>
    <r>
      <rPr>
        <sz val="8"/>
        <color rgb="FF000000"/>
        <rFont val="Times New Roman"/>
        <family val="1"/>
        <charset val="204"/>
      </rPr>
      <t>(21,94 / 100)</t>
    </r>
  </si>
  <si>
    <t xml:space="preserve"> Здание главного входа инв. № ТГ000006.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</si>
  <si>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 (2 этаж. 2 очередь).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</si>
</sst>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0"/>
    <numFmt numFmtId="168" formatCode="0.00000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25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0" xfId="0" applyFont="1" applyFill="1" applyBorder="1"/>
    <xf numFmtId="0" fontId="3" fillId="0" borderId="1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3" fillId="0" borderId="1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center" vertical="top" wrapText="1"/>
    </xf>
    <xf numFmtId="167" fontId="3" fillId="0" borderId="1" xfId="2" applyNumberFormat="1" applyFont="1" applyFill="1" applyBorder="1" applyAlignment="1" applyProtection="1">
      <alignment horizontal="center" vertical="top" wrapText="1"/>
    </xf>
    <xf numFmtId="168" fontId="3" fillId="0" borderId="1" xfId="2" applyNumberFormat="1" applyFont="1" applyFill="1" applyBorder="1" applyAlignment="1" applyProtection="1">
      <alignment horizontal="center" vertical="top" wrapText="1"/>
    </xf>
    <xf numFmtId="165" fontId="3" fillId="0" borderId="1" xfId="2" applyNumberFormat="1" applyFont="1" applyFill="1" applyBorder="1" applyAlignment="1" applyProtection="1">
      <alignment horizontal="center" vertical="top" wrapText="1"/>
    </xf>
    <xf numFmtId="164" fontId="3" fillId="0" borderId="1" xfId="2" applyNumberFormat="1" applyFont="1" applyFill="1" applyBorder="1" applyAlignment="1" applyProtection="1">
      <alignment horizontal="center" vertical="top" wrapText="1"/>
    </xf>
    <xf numFmtId="14" fontId="23" fillId="0" borderId="1" xfId="2" applyNumberFormat="1" applyFont="1" applyFill="1" applyBorder="1" applyAlignment="1" applyProtection="1">
      <alignment horizontal="left" vertical="top" wrapText="1"/>
    </xf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2" fontId="3" fillId="0" borderId="1" xfId="2" applyNumberFormat="1" applyFont="1" applyFill="1" applyBorder="1" applyAlignment="1" applyProtection="1">
      <alignment horizontal="center" vertical="top" wrapText="1"/>
    </xf>
    <xf numFmtId="0" fontId="22" fillId="0" borderId="13" xfId="2" applyNumberFormat="1" applyFont="1" applyFill="1" applyBorder="1" applyAlignment="1" applyProtection="1">
      <alignment vertical="center"/>
    </xf>
    <xf numFmtId="0" fontId="3" fillId="0" borderId="14" xfId="0" applyFont="1" applyFill="1" applyBorder="1"/>
    <xf numFmtId="0" fontId="22" fillId="0" borderId="12" xfId="2" applyNumberFormat="1" applyFont="1" applyFill="1" applyBorder="1" applyAlignment="1" applyProtection="1">
      <alignment vertical="center"/>
    </xf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23" fillId="0" borderId="16" xfId="2" applyNumberFormat="1" applyFont="1" applyFill="1" applyBorder="1" applyAlignment="1" applyProtection="1">
      <alignment horizontal="left" vertical="top" wrapText="1"/>
    </xf>
    <xf numFmtId="0" fontId="23" fillId="0" borderId="16" xfId="2" applyNumberFormat="1" applyFont="1" applyFill="1" applyBorder="1" applyAlignment="1" applyProtection="1">
      <alignment horizontal="center" vertical="top" wrapText="1"/>
    </xf>
    <xf numFmtId="2" fontId="23" fillId="0" borderId="16" xfId="2" applyNumberFormat="1" applyFont="1" applyFill="1" applyBorder="1" applyAlignment="1" applyProtection="1">
      <alignment horizontal="right" vertical="top" wrapText="1"/>
    </xf>
    <xf numFmtId="0" fontId="23" fillId="0" borderId="16" xfId="2" applyNumberFormat="1" applyFont="1" applyFill="1" applyBorder="1" applyAlignment="1" applyProtection="1">
      <alignment vertical="top" wrapText="1"/>
    </xf>
    <xf numFmtId="0" fontId="3" fillId="0" borderId="17" xfId="0" applyFont="1" applyFill="1" applyBorder="1" applyAlignment="1">
      <alignment vertical="top"/>
    </xf>
    <xf numFmtId="166" fontId="3" fillId="0" borderId="1" xfId="2" applyNumberFormat="1" applyFont="1" applyFill="1" applyBorder="1" applyAlignment="1" applyProtection="1">
      <alignment vertical="top" wrapText="1"/>
    </xf>
    <xf numFmtId="164" fontId="23" fillId="0" borderId="1" xfId="2" applyNumberFormat="1" applyFont="1" applyFill="1" applyBorder="1" applyAlignment="1" applyProtection="1">
      <alignment vertical="top" wrapText="1"/>
    </xf>
    <xf numFmtId="2" fontId="23" fillId="0" borderId="1" xfId="2" applyNumberFormat="1" applyFont="1" applyFill="1" applyBorder="1" applyAlignment="1" applyProtection="1">
      <alignment vertical="top" wrapText="1"/>
    </xf>
    <xf numFmtId="0" fontId="22" fillId="0" borderId="14" xfId="2" applyNumberFormat="1" applyFont="1" applyFill="1" applyBorder="1" applyAlignment="1" applyProtection="1">
      <alignment vertical="center"/>
    </xf>
    <xf numFmtId="49" fontId="3" fillId="0" borderId="16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 applyProtection="1">
      <alignment horizontal="right" vertical="top" wrapText="1"/>
    </xf>
    <xf numFmtId="0" fontId="22" fillId="0" borderId="1" xfId="2" applyNumberFormat="1" applyFont="1" applyFill="1" applyBorder="1" applyAlignment="1" applyProtection="1">
      <alignment vertical="center"/>
    </xf>
    <xf numFmtId="49" fontId="3" fillId="0" borderId="16" xfId="2" applyNumberFormat="1" applyFont="1" applyFill="1" applyBorder="1" applyAlignment="1" applyProtection="1">
      <alignment horizontal="center" vertical="top" wrapText="1"/>
    </xf>
    <xf numFmtId="165" fontId="3" fillId="0" borderId="16" xfId="2" applyNumberFormat="1" applyFont="1" applyFill="1" applyBorder="1" applyAlignment="1" applyProtection="1">
      <alignment horizontal="center" vertical="top" wrapText="1"/>
    </xf>
    <xf numFmtId="166" fontId="3" fillId="0" borderId="0" xfId="0" applyNumberFormat="1" applyFont="1"/>
    <xf numFmtId="49" fontId="23" fillId="0" borderId="12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6"/>
  <sheetViews>
    <sheetView tabSelected="1" view="pageBreakPreview" topLeftCell="A11" zoomScaleNormal="100" zoomScaleSheetLayoutView="100" workbookViewId="0">
      <selection activeCell="A7" sqref="A7:L7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1.14062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20</v>
      </c>
    </row>
    <row r="2" spans="1:12" s="7" customFormat="1" ht="19.899999999999999" customHeight="1" x14ac:dyDescent="0.25">
      <c r="A2" s="36" t="s">
        <v>16</v>
      </c>
      <c r="B2" s="37"/>
      <c r="C2" s="37"/>
      <c r="D2" s="16"/>
      <c r="E2" s="17"/>
      <c r="F2" s="18"/>
      <c r="G2" s="18"/>
      <c r="H2" s="18"/>
      <c r="I2" s="19" t="s">
        <v>19</v>
      </c>
      <c r="J2" s="20"/>
      <c r="K2" s="18"/>
      <c r="L2" s="21"/>
    </row>
    <row r="3" spans="1:12" s="7" customFormat="1" ht="47.25" customHeight="1" x14ac:dyDescent="0.25">
      <c r="A3" s="111" t="s">
        <v>17</v>
      </c>
      <c r="B3" s="111"/>
      <c r="C3" s="111"/>
      <c r="D3" s="16"/>
      <c r="E3" s="17"/>
      <c r="F3" s="18"/>
      <c r="G3" s="18"/>
      <c r="H3" s="18"/>
      <c r="I3" s="112" t="s">
        <v>24</v>
      </c>
      <c r="J3" s="112"/>
      <c r="K3" s="112"/>
      <c r="L3" s="112"/>
    </row>
    <row r="4" spans="1:12" s="7" customFormat="1" ht="27" customHeight="1" x14ac:dyDescent="0.25">
      <c r="A4" s="38" t="s">
        <v>18</v>
      </c>
      <c r="B4" s="37"/>
      <c r="C4" s="37"/>
      <c r="D4" s="16"/>
      <c r="E4" s="17"/>
      <c r="F4" s="18"/>
      <c r="G4" s="18"/>
      <c r="H4" s="18"/>
      <c r="I4" s="112" t="s">
        <v>25</v>
      </c>
      <c r="J4" s="112"/>
      <c r="K4" s="18"/>
      <c r="L4" s="21"/>
    </row>
    <row r="5" spans="1:12" s="20" customFormat="1" ht="25.5" customHeight="1" x14ac:dyDescent="0.25">
      <c r="A5" s="38" t="s">
        <v>21</v>
      </c>
      <c r="B5" s="39"/>
      <c r="C5" s="40"/>
      <c r="D5" s="22"/>
      <c r="E5" s="23"/>
      <c r="I5" s="24" t="s">
        <v>33</v>
      </c>
      <c r="L5" s="25"/>
    </row>
    <row r="6" spans="1:12" x14ac:dyDescent="0.2">
      <c r="A6" s="1"/>
      <c r="B6" s="46"/>
      <c r="C6" s="45"/>
      <c r="D6" s="43"/>
      <c r="F6" s="51"/>
      <c r="G6" s="44"/>
      <c r="H6" s="2"/>
    </row>
    <row r="7" spans="1:12" ht="18.75" x14ac:dyDescent="0.3">
      <c r="A7" s="113" t="s">
        <v>140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14" t="s">
        <v>166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2" x14ac:dyDescent="0.2">
      <c r="A10" s="116" t="s">
        <v>3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</row>
    <row r="11" spans="1:12" ht="25.5" customHeight="1" x14ac:dyDescent="0.25">
      <c r="A11" s="117" t="s">
        <v>165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12" x14ac:dyDescent="0.2">
      <c r="A12" s="124" t="s">
        <v>4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</row>
    <row r="13" spans="1:12" ht="15" customHeight="1" thickBot="1" x14ac:dyDescent="0.35">
      <c r="A13" s="51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22" t="s">
        <v>5</v>
      </c>
      <c r="B14" s="122" t="s">
        <v>6</v>
      </c>
      <c r="C14" s="119" t="s">
        <v>7</v>
      </c>
      <c r="D14" s="121"/>
      <c r="E14" s="119" t="s">
        <v>8</v>
      </c>
      <c r="F14" s="120"/>
      <c r="G14" s="120"/>
      <c r="H14" s="121"/>
      <c r="I14" s="119" t="s">
        <v>9</v>
      </c>
      <c r="J14" s="120"/>
      <c r="K14" s="120"/>
      <c r="L14" s="121"/>
    </row>
    <row r="15" spans="1:12" ht="63.75" customHeight="1" thickBot="1" x14ac:dyDescent="0.25">
      <c r="A15" s="123"/>
      <c r="B15" s="123"/>
      <c r="C15" s="26" t="s">
        <v>1</v>
      </c>
      <c r="D15" s="27" t="s">
        <v>10</v>
      </c>
      <c r="E15" s="26" t="s">
        <v>0</v>
      </c>
      <c r="F15" s="27" t="s">
        <v>1</v>
      </c>
      <c r="G15" s="28" t="s">
        <v>10</v>
      </c>
      <c r="H15" s="29" t="s">
        <v>11</v>
      </c>
      <c r="I15" s="26" t="s">
        <v>0</v>
      </c>
      <c r="J15" s="27" t="s">
        <v>1</v>
      </c>
      <c r="K15" s="26" t="s">
        <v>10</v>
      </c>
      <c r="L15" s="30" t="s">
        <v>12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78" t="s">
        <v>141</v>
      </c>
      <c r="B17" s="90"/>
      <c r="C17" s="90"/>
      <c r="D17" s="90"/>
      <c r="E17" s="90"/>
      <c r="F17" s="79"/>
      <c r="G17" s="79"/>
      <c r="H17" s="79"/>
      <c r="I17" s="79"/>
      <c r="J17" s="79"/>
      <c r="K17" s="79"/>
      <c r="L17" s="53"/>
    </row>
    <row r="18" spans="1:12" ht="38.25" x14ac:dyDescent="0.2">
      <c r="A18" s="71" t="s">
        <v>42</v>
      </c>
      <c r="B18" s="92" t="s">
        <v>116</v>
      </c>
      <c r="C18" s="93" t="s">
        <v>109</v>
      </c>
      <c r="D18" s="94" t="s">
        <v>135</v>
      </c>
      <c r="E18" s="70" t="s">
        <v>128</v>
      </c>
      <c r="F18" s="52" t="s">
        <v>87</v>
      </c>
      <c r="G18" s="52">
        <v>4.2</v>
      </c>
      <c r="H18" s="56" t="s">
        <v>94</v>
      </c>
      <c r="I18" s="92"/>
      <c r="J18" s="93"/>
      <c r="K18" s="94"/>
      <c r="L18" s="54"/>
    </row>
    <row r="19" spans="1:12" ht="25.5" x14ac:dyDescent="0.2">
      <c r="A19" s="71" t="s">
        <v>45</v>
      </c>
      <c r="B19" s="92" t="s">
        <v>125</v>
      </c>
      <c r="C19" s="93" t="s">
        <v>47</v>
      </c>
      <c r="D19" s="94" t="s">
        <v>139</v>
      </c>
      <c r="E19" s="55" t="s">
        <v>86</v>
      </c>
      <c r="F19" s="52" t="s">
        <v>39</v>
      </c>
      <c r="G19" s="52">
        <v>3</v>
      </c>
      <c r="H19" s="52" t="s">
        <v>38</v>
      </c>
      <c r="I19" s="73"/>
      <c r="J19" s="75"/>
      <c r="K19" s="76"/>
      <c r="L19" s="54"/>
    </row>
    <row r="20" spans="1:12" ht="25.5" x14ac:dyDescent="0.2">
      <c r="A20" s="71" t="s">
        <v>48</v>
      </c>
      <c r="B20" s="92" t="s">
        <v>43</v>
      </c>
      <c r="C20" s="93" t="s">
        <v>44</v>
      </c>
      <c r="D20" s="95" t="s">
        <v>151</v>
      </c>
      <c r="E20" s="57" t="s">
        <v>31</v>
      </c>
      <c r="F20" s="58" t="s">
        <v>13</v>
      </c>
      <c r="G20" s="59">
        <v>2.8556000000000002E-2</v>
      </c>
      <c r="H20" s="52" t="s">
        <v>38</v>
      </c>
      <c r="I20" s="60"/>
      <c r="J20" s="61"/>
      <c r="K20" s="62"/>
      <c r="L20" s="54"/>
    </row>
    <row r="21" spans="1:12" ht="25.5" x14ac:dyDescent="0.2">
      <c r="A21" s="71" t="s">
        <v>49</v>
      </c>
      <c r="B21" s="92" t="s">
        <v>126</v>
      </c>
      <c r="C21" s="93" t="s">
        <v>14</v>
      </c>
      <c r="D21" s="95" t="s">
        <v>152</v>
      </c>
      <c r="E21" s="57" t="s">
        <v>31</v>
      </c>
      <c r="F21" s="58" t="s">
        <v>13</v>
      </c>
      <c r="G21" s="59">
        <f>42.16*0.00837</f>
        <v>0.3528792</v>
      </c>
      <c r="H21" s="52" t="s">
        <v>38</v>
      </c>
      <c r="I21" s="92"/>
      <c r="J21" s="93"/>
      <c r="K21" s="95"/>
      <c r="L21" s="54"/>
    </row>
    <row r="22" spans="1:12" ht="35.25" x14ac:dyDescent="0.2">
      <c r="A22" s="71" t="s">
        <v>52</v>
      </c>
      <c r="B22" s="92" t="s">
        <v>96</v>
      </c>
      <c r="C22" s="93" t="s">
        <v>14</v>
      </c>
      <c r="D22" s="95" t="s">
        <v>153</v>
      </c>
      <c r="E22" s="57" t="s">
        <v>31</v>
      </c>
      <c r="F22" s="58" t="s">
        <v>13</v>
      </c>
      <c r="G22" s="59">
        <v>2.5437000000000001E-2</v>
      </c>
      <c r="H22" s="52" t="s">
        <v>38</v>
      </c>
      <c r="I22" s="63"/>
      <c r="J22" s="64"/>
      <c r="K22" s="67"/>
      <c r="L22" s="54"/>
    </row>
    <row r="23" spans="1:12" x14ac:dyDescent="0.2">
      <c r="A23" s="103" t="s">
        <v>53</v>
      </c>
      <c r="B23" s="104" t="s">
        <v>127</v>
      </c>
      <c r="C23" s="105" t="s">
        <v>14</v>
      </c>
      <c r="D23" s="106">
        <v>0.84789999999999999</v>
      </c>
      <c r="E23" s="105" t="s">
        <v>51</v>
      </c>
      <c r="F23" s="105"/>
      <c r="G23" s="105"/>
      <c r="H23" s="105"/>
      <c r="I23" s="63" t="s">
        <v>119</v>
      </c>
      <c r="J23" s="64" t="s">
        <v>2</v>
      </c>
      <c r="K23" s="65">
        <v>0.33916000000000002</v>
      </c>
      <c r="L23" s="54" t="s">
        <v>32</v>
      </c>
    </row>
    <row r="24" spans="1:12" x14ac:dyDescent="0.2">
      <c r="A24" s="103"/>
      <c r="B24" s="104"/>
      <c r="C24" s="105"/>
      <c r="D24" s="106"/>
      <c r="E24" s="105"/>
      <c r="F24" s="105"/>
      <c r="G24" s="105"/>
      <c r="H24" s="105"/>
      <c r="I24" s="63" t="s">
        <v>34</v>
      </c>
      <c r="J24" s="64" t="s">
        <v>15</v>
      </c>
      <c r="K24" s="67">
        <v>8.4790000000000004E-3</v>
      </c>
      <c r="L24" s="54" t="s">
        <v>32</v>
      </c>
    </row>
    <row r="25" spans="1:12" ht="25.5" x14ac:dyDescent="0.2">
      <c r="A25" s="103"/>
      <c r="B25" s="104"/>
      <c r="C25" s="105"/>
      <c r="D25" s="106"/>
      <c r="E25" s="105"/>
      <c r="F25" s="105"/>
      <c r="G25" s="105"/>
      <c r="H25" s="105"/>
      <c r="I25" s="63" t="s">
        <v>120</v>
      </c>
      <c r="J25" s="64" t="s">
        <v>15</v>
      </c>
      <c r="K25" s="69">
        <v>8.4789999999999992</v>
      </c>
      <c r="L25" s="54" t="s">
        <v>32</v>
      </c>
    </row>
    <row r="26" spans="1:12" ht="38.25" x14ac:dyDescent="0.2">
      <c r="A26" s="103"/>
      <c r="B26" s="104"/>
      <c r="C26" s="105"/>
      <c r="D26" s="106"/>
      <c r="E26" s="105"/>
      <c r="F26" s="105"/>
      <c r="G26" s="105"/>
      <c r="H26" s="105"/>
      <c r="I26" s="92" t="s">
        <v>50</v>
      </c>
      <c r="J26" s="93" t="s">
        <v>13</v>
      </c>
      <c r="K26" s="96">
        <f>0.01586+0.01272</f>
        <v>2.8580000000000001E-2</v>
      </c>
      <c r="L26" s="54" t="s">
        <v>32</v>
      </c>
    </row>
    <row r="27" spans="1:12" x14ac:dyDescent="0.2">
      <c r="A27" s="103"/>
      <c r="B27" s="104"/>
      <c r="C27" s="105"/>
      <c r="D27" s="106"/>
      <c r="E27" s="105"/>
      <c r="F27" s="105"/>
      <c r="G27" s="105"/>
      <c r="H27" s="105"/>
      <c r="I27" s="92" t="s">
        <v>92</v>
      </c>
      <c r="J27" s="93" t="s">
        <v>15</v>
      </c>
      <c r="K27" s="97">
        <v>23.317</v>
      </c>
      <c r="L27" s="54" t="s">
        <v>32</v>
      </c>
    </row>
    <row r="28" spans="1:12" ht="51" x14ac:dyDescent="0.2">
      <c r="A28" s="103"/>
      <c r="B28" s="104"/>
      <c r="C28" s="105"/>
      <c r="D28" s="106"/>
      <c r="E28" s="105"/>
      <c r="F28" s="105"/>
      <c r="G28" s="105"/>
      <c r="H28" s="105"/>
      <c r="I28" s="92" t="s">
        <v>97</v>
      </c>
      <c r="J28" s="93" t="s">
        <v>15</v>
      </c>
      <c r="K28" s="97">
        <v>101.748</v>
      </c>
      <c r="L28" s="54" t="s">
        <v>32</v>
      </c>
    </row>
    <row r="29" spans="1:12" ht="25.5" x14ac:dyDescent="0.2">
      <c r="A29" s="103" t="s">
        <v>137</v>
      </c>
      <c r="B29" s="104"/>
      <c r="C29" s="105"/>
      <c r="D29" s="106"/>
      <c r="E29" s="105" t="s">
        <v>51</v>
      </c>
      <c r="F29" s="105"/>
      <c r="G29" s="105"/>
      <c r="H29" s="105"/>
      <c r="I29" s="92" t="s">
        <v>98</v>
      </c>
      <c r="J29" s="93" t="s">
        <v>81</v>
      </c>
      <c r="K29" s="97">
        <v>8.9030000000000005</v>
      </c>
      <c r="L29" s="54" t="s">
        <v>32</v>
      </c>
    </row>
    <row r="30" spans="1:12" x14ac:dyDescent="0.2">
      <c r="A30" s="103" t="s">
        <v>54</v>
      </c>
      <c r="B30" s="104" t="s">
        <v>99</v>
      </c>
      <c r="C30" s="105" t="s">
        <v>14</v>
      </c>
      <c r="D30" s="106" t="s">
        <v>154</v>
      </c>
      <c r="E30" s="105"/>
      <c r="F30" s="105"/>
      <c r="G30" s="105"/>
      <c r="H30" s="105"/>
      <c r="I30" s="63" t="s">
        <v>88</v>
      </c>
      <c r="J30" s="64" t="s">
        <v>39</v>
      </c>
      <c r="K30" s="65">
        <v>0.33856000000000003</v>
      </c>
      <c r="L30" s="54" t="s">
        <v>32</v>
      </c>
    </row>
    <row r="31" spans="1:12" x14ac:dyDescent="0.2">
      <c r="A31" s="103"/>
      <c r="B31" s="104"/>
      <c r="C31" s="105"/>
      <c r="D31" s="106"/>
      <c r="E31" s="105"/>
      <c r="F31" s="105"/>
      <c r="G31" s="105"/>
      <c r="H31" s="105"/>
      <c r="I31" s="63" t="s">
        <v>89</v>
      </c>
      <c r="J31" s="64" t="s">
        <v>13</v>
      </c>
      <c r="K31" s="66">
        <v>1.2696000000000001E-3</v>
      </c>
      <c r="L31" s="54" t="s">
        <v>32</v>
      </c>
    </row>
    <row r="32" spans="1:12" x14ac:dyDescent="0.2">
      <c r="A32" s="103"/>
      <c r="B32" s="104"/>
      <c r="C32" s="105"/>
      <c r="D32" s="106"/>
      <c r="E32" s="105"/>
      <c r="F32" s="105"/>
      <c r="G32" s="105"/>
      <c r="H32" s="105"/>
      <c r="I32" s="63" t="s">
        <v>90</v>
      </c>
      <c r="J32" s="64" t="s">
        <v>13</v>
      </c>
      <c r="K32" s="66">
        <v>2.7930000000000001E-4</v>
      </c>
      <c r="L32" s="54" t="s">
        <v>32</v>
      </c>
    </row>
    <row r="33" spans="1:12" ht="25.5" x14ac:dyDescent="0.2">
      <c r="A33" s="103"/>
      <c r="B33" s="104"/>
      <c r="C33" s="105"/>
      <c r="D33" s="106"/>
      <c r="E33" s="105"/>
      <c r="F33" s="105"/>
      <c r="G33" s="105"/>
      <c r="H33" s="105"/>
      <c r="I33" s="63" t="s">
        <v>91</v>
      </c>
      <c r="J33" s="64" t="s">
        <v>2</v>
      </c>
      <c r="K33" s="65">
        <v>8.4640000000000007E-2</v>
      </c>
      <c r="L33" s="54" t="s">
        <v>32</v>
      </c>
    </row>
    <row r="34" spans="1:12" x14ac:dyDescent="0.2">
      <c r="A34" s="103"/>
      <c r="B34" s="104"/>
      <c r="C34" s="105"/>
      <c r="D34" s="106"/>
      <c r="E34" s="105"/>
      <c r="F34" s="105"/>
      <c r="G34" s="105"/>
      <c r="H34" s="105"/>
      <c r="I34" s="63" t="s">
        <v>92</v>
      </c>
      <c r="J34" s="64" t="s">
        <v>15</v>
      </c>
      <c r="K34" s="67">
        <v>0.25709399999999999</v>
      </c>
      <c r="L34" s="54" t="s">
        <v>32</v>
      </c>
    </row>
    <row r="35" spans="1:12" x14ac:dyDescent="0.2">
      <c r="A35" s="103"/>
      <c r="B35" s="104"/>
      <c r="C35" s="105"/>
      <c r="D35" s="106"/>
      <c r="E35" s="105"/>
      <c r="F35" s="105"/>
      <c r="G35" s="105"/>
      <c r="H35" s="105"/>
      <c r="I35" s="63" t="s">
        <v>93</v>
      </c>
      <c r="J35" s="64" t="s">
        <v>13</v>
      </c>
      <c r="K35" s="66">
        <v>6.7710000000000003E-4</v>
      </c>
      <c r="L35" s="54" t="s">
        <v>32</v>
      </c>
    </row>
    <row r="36" spans="1:12" ht="38.25" x14ac:dyDescent="0.2">
      <c r="A36" s="103"/>
      <c r="B36" s="104"/>
      <c r="C36" s="105"/>
      <c r="D36" s="106"/>
      <c r="E36" s="105"/>
      <c r="F36" s="105"/>
      <c r="G36" s="105"/>
      <c r="H36" s="105"/>
      <c r="I36" s="92" t="s">
        <v>50</v>
      </c>
      <c r="J36" s="93" t="s">
        <v>13</v>
      </c>
      <c r="K36" s="96">
        <v>7.0899999999999999E-3</v>
      </c>
      <c r="L36" s="54" t="s">
        <v>32</v>
      </c>
    </row>
    <row r="37" spans="1:12" ht="28.5" customHeight="1" x14ac:dyDescent="0.2">
      <c r="A37" s="103" t="s">
        <v>55</v>
      </c>
      <c r="B37" s="104" t="s">
        <v>95</v>
      </c>
      <c r="C37" s="105" t="s">
        <v>14</v>
      </c>
      <c r="D37" s="106">
        <v>0.42159999999999997</v>
      </c>
      <c r="E37" s="105" t="s">
        <v>51</v>
      </c>
      <c r="F37" s="105"/>
      <c r="G37" s="105"/>
      <c r="H37" s="105"/>
      <c r="I37" s="63" t="s">
        <v>121</v>
      </c>
      <c r="J37" s="64" t="s">
        <v>81</v>
      </c>
      <c r="K37" s="68">
        <v>4.4268000000000001</v>
      </c>
      <c r="L37" s="54" t="s">
        <v>32</v>
      </c>
    </row>
    <row r="38" spans="1:12" ht="76.5" x14ac:dyDescent="0.2">
      <c r="A38" s="103" t="s">
        <v>56</v>
      </c>
      <c r="B38" s="104"/>
      <c r="C38" s="105"/>
      <c r="D38" s="106"/>
      <c r="E38" s="105"/>
      <c r="F38" s="105"/>
      <c r="G38" s="105"/>
      <c r="H38" s="105"/>
      <c r="I38" s="92" t="s">
        <v>100</v>
      </c>
      <c r="J38" s="93" t="s">
        <v>2</v>
      </c>
      <c r="K38" s="95">
        <v>4.3213999999999997</v>
      </c>
      <c r="L38" s="54" t="s">
        <v>32</v>
      </c>
    </row>
    <row r="39" spans="1:12" ht="25.5" x14ac:dyDescent="0.2">
      <c r="A39" s="103" t="s">
        <v>57</v>
      </c>
      <c r="B39" s="104" t="s">
        <v>101</v>
      </c>
      <c r="C39" s="105" t="s">
        <v>44</v>
      </c>
      <c r="D39" s="106">
        <v>0.2596</v>
      </c>
      <c r="E39" s="105" t="s">
        <v>51</v>
      </c>
      <c r="F39" s="105"/>
      <c r="G39" s="105"/>
      <c r="H39" s="105"/>
      <c r="I39" s="63" t="s">
        <v>122</v>
      </c>
      <c r="J39" s="64" t="s">
        <v>79</v>
      </c>
      <c r="K39" s="66">
        <v>6.8274799999999997E-2</v>
      </c>
      <c r="L39" s="54" t="s">
        <v>32</v>
      </c>
    </row>
    <row r="40" spans="1:12" ht="63.75" x14ac:dyDescent="0.2">
      <c r="A40" s="103"/>
      <c r="B40" s="104"/>
      <c r="C40" s="105"/>
      <c r="D40" s="106"/>
      <c r="E40" s="105"/>
      <c r="F40" s="105"/>
      <c r="G40" s="105"/>
      <c r="H40" s="105"/>
      <c r="I40" s="63" t="s">
        <v>123</v>
      </c>
      <c r="J40" s="64" t="s">
        <v>47</v>
      </c>
      <c r="K40" s="67">
        <v>0.68274800000000002</v>
      </c>
      <c r="L40" s="54" t="s">
        <v>32</v>
      </c>
    </row>
    <row r="41" spans="1:12" ht="25.5" x14ac:dyDescent="0.2">
      <c r="A41" s="103" t="s">
        <v>129</v>
      </c>
      <c r="B41" s="104"/>
      <c r="C41" s="105"/>
      <c r="D41" s="106"/>
      <c r="E41" s="105" t="s">
        <v>51</v>
      </c>
      <c r="F41" s="105"/>
      <c r="G41" s="105"/>
      <c r="H41" s="105"/>
      <c r="I41" s="92" t="s">
        <v>102</v>
      </c>
      <c r="J41" s="93" t="s">
        <v>87</v>
      </c>
      <c r="K41" s="94">
        <v>26.22</v>
      </c>
      <c r="L41" s="54" t="s">
        <v>32</v>
      </c>
    </row>
    <row r="42" spans="1:12" ht="25.5" x14ac:dyDescent="0.2">
      <c r="A42" s="103" t="s">
        <v>130</v>
      </c>
      <c r="B42" s="104"/>
      <c r="C42" s="105"/>
      <c r="D42" s="106"/>
      <c r="E42" s="105"/>
      <c r="F42" s="105"/>
      <c r="G42" s="105"/>
      <c r="H42" s="105"/>
      <c r="I42" s="92" t="s">
        <v>103</v>
      </c>
      <c r="J42" s="93" t="s">
        <v>47</v>
      </c>
      <c r="K42" s="94">
        <v>0.04</v>
      </c>
      <c r="L42" s="54" t="s">
        <v>32</v>
      </c>
    </row>
    <row r="43" spans="1:12" ht="25.5" x14ac:dyDescent="0.2">
      <c r="A43" s="103" t="s">
        <v>131</v>
      </c>
      <c r="B43" s="104"/>
      <c r="C43" s="105"/>
      <c r="D43" s="106"/>
      <c r="E43" s="105"/>
      <c r="F43" s="105"/>
      <c r="G43" s="105"/>
      <c r="H43" s="105"/>
      <c r="I43" s="92" t="s">
        <v>104</v>
      </c>
      <c r="J43" s="93" t="s">
        <v>47</v>
      </c>
      <c r="K43" s="94">
        <v>0.06</v>
      </c>
      <c r="L43" s="54" t="s">
        <v>32</v>
      </c>
    </row>
    <row r="44" spans="1:12" ht="25.5" x14ac:dyDescent="0.2">
      <c r="A44" s="103" t="s">
        <v>142</v>
      </c>
      <c r="B44" s="104"/>
      <c r="C44" s="105"/>
      <c r="D44" s="106"/>
      <c r="E44" s="105"/>
      <c r="F44" s="105"/>
      <c r="G44" s="105"/>
      <c r="H44" s="105"/>
      <c r="I44" s="92" t="s">
        <v>105</v>
      </c>
      <c r="J44" s="93" t="s">
        <v>47</v>
      </c>
      <c r="K44" s="94">
        <v>0.06</v>
      </c>
      <c r="L44" s="54" t="s">
        <v>32</v>
      </c>
    </row>
    <row r="45" spans="1:12" ht="25.5" x14ac:dyDescent="0.2">
      <c r="A45" s="71" t="s">
        <v>58</v>
      </c>
      <c r="B45" s="92" t="s">
        <v>46</v>
      </c>
      <c r="C45" s="93" t="s">
        <v>47</v>
      </c>
      <c r="D45" s="94">
        <v>0.03</v>
      </c>
      <c r="E45" s="92" t="s">
        <v>51</v>
      </c>
      <c r="F45" s="72"/>
      <c r="G45" s="72"/>
      <c r="H45" s="72"/>
      <c r="I45" s="92" t="s">
        <v>106</v>
      </c>
      <c r="J45" s="93" t="s">
        <v>39</v>
      </c>
      <c r="K45" s="98">
        <v>3</v>
      </c>
      <c r="L45" s="54" t="s">
        <v>32</v>
      </c>
    </row>
    <row r="46" spans="1:12" x14ac:dyDescent="0.2">
      <c r="A46" s="103" t="s">
        <v>59</v>
      </c>
      <c r="B46" s="104" t="s">
        <v>107</v>
      </c>
      <c r="C46" s="105" t="s">
        <v>44</v>
      </c>
      <c r="D46" s="106" t="s">
        <v>155</v>
      </c>
      <c r="E46" s="105"/>
      <c r="F46" s="105"/>
      <c r="G46" s="105"/>
      <c r="H46" s="105"/>
      <c r="I46" s="63" t="s">
        <v>124</v>
      </c>
      <c r="J46" s="64" t="s">
        <v>15</v>
      </c>
      <c r="K46" s="65">
        <v>0.18728</v>
      </c>
      <c r="L46" s="54" t="s">
        <v>32</v>
      </c>
    </row>
    <row r="47" spans="1:12" x14ac:dyDescent="0.2">
      <c r="A47" s="103" t="s">
        <v>132</v>
      </c>
      <c r="B47" s="104"/>
      <c r="C47" s="105"/>
      <c r="D47" s="106"/>
      <c r="E47" s="105" t="s">
        <v>143</v>
      </c>
      <c r="F47" s="105"/>
      <c r="G47" s="105"/>
      <c r="H47" s="105"/>
      <c r="I47" s="92" t="s">
        <v>108</v>
      </c>
      <c r="J47" s="93" t="s">
        <v>109</v>
      </c>
      <c r="K47" s="97">
        <v>2.3410000000000002</v>
      </c>
      <c r="L47" s="54" t="s">
        <v>32</v>
      </c>
    </row>
    <row r="48" spans="1:12" ht="38.25" x14ac:dyDescent="0.2">
      <c r="A48" s="71" t="s">
        <v>60</v>
      </c>
      <c r="B48" s="92" t="s">
        <v>118</v>
      </c>
      <c r="C48" s="93" t="s">
        <v>109</v>
      </c>
      <c r="D48" s="94">
        <v>0.42</v>
      </c>
      <c r="E48" s="92" t="s">
        <v>51</v>
      </c>
      <c r="F48" s="72"/>
      <c r="G48" s="72"/>
      <c r="H48" s="72"/>
      <c r="I48" s="92"/>
      <c r="J48" s="93"/>
      <c r="K48" s="97"/>
      <c r="L48" s="54"/>
    </row>
    <row r="49" spans="1:12" x14ac:dyDescent="0.2">
      <c r="A49" s="80" t="s">
        <v>35</v>
      </c>
      <c r="B49" s="99"/>
      <c r="C49" s="99"/>
      <c r="D49" s="99"/>
      <c r="E49" s="99"/>
      <c r="F49" s="72"/>
      <c r="G49" s="72"/>
      <c r="H49" s="72"/>
      <c r="I49" s="92"/>
      <c r="J49" s="93"/>
      <c r="K49" s="89"/>
      <c r="L49" s="54"/>
    </row>
    <row r="50" spans="1:12" ht="38.25" x14ac:dyDescent="0.2">
      <c r="A50" s="71" t="s">
        <v>61</v>
      </c>
      <c r="B50" s="92" t="s">
        <v>36</v>
      </c>
      <c r="C50" s="93" t="s">
        <v>13</v>
      </c>
      <c r="D50" s="96">
        <f>G20+G21+G22</f>
        <v>0.40687220000000002</v>
      </c>
      <c r="E50" s="92"/>
      <c r="F50" s="72"/>
      <c r="G50" s="72"/>
      <c r="H50" s="72"/>
      <c r="I50" s="92"/>
      <c r="J50" s="93"/>
      <c r="K50" s="94"/>
      <c r="L50" s="54"/>
    </row>
    <row r="51" spans="1:12" ht="89.25" x14ac:dyDescent="0.2">
      <c r="A51" s="71" t="s">
        <v>62</v>
      </c>
      <c r="B51" s="92" t="s">
        <v>37</v>
      </c>
      <c r="C51" s="93" t="s">
        <v>13</v>
      </c>
      <c r="D51" s="96">
        <f>D50</f>
        <v>0.40687220000000002</v>
      </c>
      <c r="E51" s="92" t="s">
        <v>51</v>
      </c>
      <c r="F51" s="74"/>
      <c r="G51" s="74"/>
      <c r="H51" s="74"/>
      <c r="I51" s="63"/>
      <c r="J51" s="64"/>
      <c r="K51" s="87"/>
      <c r="L51" s="54"/>
    </row>
    <row r="52" spans="1:12" ht="38.25" x14ac:dyDescent="0.2">
      <c r="A52" s="71" t="s">
        <v>63</v>
      </c>
      <c r="B52" s="92" t="s">
        <v>110</v>
      </c>
      <c r="C52" s="93" t="s">
        <v>111</v>
      </c>
      <c r="D52" s="96">
        <f>D51</f>
        <v>0.40687220000000002</v>
      </c>
      <c r="E52" s="92" t="s">
        <v>51</v>
      </c>
      <c r="F52" s="58"/>
      <c r="G52" s="59"/>
      <c r="H52" s="74"/>
      <c r="I52" s="92"/>
      <c r="J52" s="93"/>
      <c r="K52" s="88"/>
      <c r="L52" s="54"/>
    </row>
    <row r="53" spans="1:12" x14ac:dyDescent="0.2">
      <c r="A53" s="80" t="s">
        <v>144</v>
      </c>
      <c r="B53" s="99"/>
      <c r="C53" s="99"/>
      <c r="D53" s="99"/>
      <c r="E53" s="99"/>
      <c r="F53" s="72"/>
      <c r="G53" s="72"/>
      <c r="H53" s="72"/>
      <c r="I53" s="63"/>
      <c r="J53" s="64"/>
      <c r="K53" s="69"/>
      <c r="L53" s="54"/>
    </row>
    <row r="54" spans="1:12" ht="38.25" x14ac:dyDescent="0.2">
      <c r="A54" s="71" t="s">
        <v>64</v>
      </c>
      <c r="B54" s="92" t="s">
        <v>116</v>
      </c>
      <c r="C54" s="93" t="s">
        <v>109</v>
      </c>
      <c r="D54" s="94" t="s">
        <v>135</v>
      </c>
      <c r="E54" s="70" t="s">
        <v>128</v>
      </c>
      <c r="F54" s="52" t="s">
        <v>87</v>
      </c>
      <c r="G54" s="52">
        <v>4.2</v>
      </c>
      <c r="H54" s="56" t="s">
        <v>94</v>
      </c>
      <c r="I54" s="63"/>
      <c r="J54" s="64"/>
      <c r="K54" s="77"/>
      <c r="L54" s="54"/>
    </row>
    <row r="55" spans="1:12" ht="25.5" x14ac:dyDescent="0.2">
      <c r="A55" s="71" t="s">
        <v>65</v>
      </c>
      <c r="B55" s="92" t="s">
        <v>125</v>
      </c>
      <c r="C55" s="93" t="s">
        <v>47</v>
      </c>
      <c r="D55" s="94" t="s">
        <v>156</v>
      </c>
      <c r="E55" s="55" t="s">
        <v>86</v>
      </c>
      <c r="F55" s="52" t="s">
        <v>39</v>
      </c>
      <c r="G55" s="52">
        <v>2</v>
      </c>
      <c r="H55" s="52" t="s">
        <v>38</v>
      </c>
      <c r="I55" s="63"/>
      <c r="J55" s="64"/>
      <c r="K55" s="65"/>
      <c r="L55" s="54"/>
    </row>
    <row r="56" spans="1:12" ht="25.5" x14ac:dyDescent="0.2">
      <c r="A56" s="71" t="s">
        <v>66</v>
      </c>
      <c r="B56" s="92" t="s">
        <v>43</v>
      </c>
      <c r="C56" s="93" t="s">
        <v>44</v>
      </c>
      <c r="D56" s="95" t="s">
        <v>157</v>
      </c>
      <c r="E56" s="57" t="s">
        <v>31</v>
      </c>
      <c r="F56" s="58" t="s">
        <v>13</v>
      </c>
      <c r="G56" s="59">
        <v>2.7081999999999998E-2</v>
      </c>
      <c r="H56" s="52" t="s">
        <v>38</v>
      </c>
      <c r="I56" s="63"/>
      <c r="J56" s="64"/>
      <c r="K56" s="68"/>
      <c r="L56" s="54"/>
    </row>
    <row r="57" spans="1:12" ht="25.5" x14ac:dyDescent="0.2">
      <c r="A57" s="71" t="s">
        <v>67</v>
      </c>
      <c r="B57" s="92" t="s">
        <v>126</v>
      </c>
      <c r="C57" s="93" t="s">
        <v>14</v>
      </c>
      <c r="D57" s="95" t="s">
        <v>158</v>
      </c>
      <c r="E57" s="57" t="s">
        <v>31</v>
      </c>
      <c r="F57" s="58" t="s">
        <v>13</v>
      </c>
      <c r="G57" s="59">
        <f>40.59*0.00837</f>
        <v>0.33973830000000005</v>
      </c>
      <c r="H57" s="52" t="s">
        <v>38</v>
      </c>
      <c r="I57" s="63"/>
      <c r="J57" s="64"/>
      <c r="K57" s="68"/>
      <c r="L57" s="54"/>
    </row>
    <row r="58" spans="1:12" ht="35.25" x14ac:dyDescent="0.2">
      <c r="A58" s="71" t="s">
        <v>68</v>
      </c>
      <c r="B58" s="92" t="s">
        <v>96</v>
      </c>
      <c r="C58" s="93" t="s">
        <v>14</v>
      </c>
      <c r="D58" s="95" t="s">
        <v>159</v>
      </c>
      <c r="E58" s="57" t="s">
        <v>31</v>
      </c>
      <c r="F58" s="58" t="s">
        <v>13</v>
      </c>
      <c r="G58" s="59">
        <v>2.5121999999999998E-2</v>
      </c>
      <c r="H58" s="52" t="s">
        <v>38</v>
      </c>
      <c r="I58" s="63"/>
      <c r="J58" s="64"/>
      <c r="K58" s="65"/>
      <c r="L58" s="54"/>
    </row>
    <row r="59" spans="1:12" x14ac:dyDescent="0.2">
      <c r="A59" s="103" t="s">
        <v>69</v>
      </c>
      <c r="B59" s="104" t="s">
        <v>160</v>
      </c>
      <c r="C59" s="105" t="s">
        <v>14</v>
      </c>
      <c r="D59" s="106">
        <v>0.83740000000000003</v>
      </c>
      <c r="E59" s="105" t="s">
        <v>51</v>
      </c>
      <c r="F59" s="105"/>
      <c r="G59" s="105"/>
      <c r="H59" s="105"/>
      <c r="I59" s="63" t="s">
        <v>119</v>
      </c>
      <c r="J59" s="64" t="s">
        <v>2</v>
      </c>
      <c r="K59" s="65">
        <v>0.33495999999999998</v>
      </c>
      <c r="L59" s="54" t="s">
        <v>32</v>
      </c>
    </row>
    <row r="60" spans="1:12" x14ac:dyDescent="0.2">
      <c r="A60" s="103"/>
      <c r="B60" s="104"/>
      <c r="C60" s="105"/>
      <c r="D60" s="106"/>
      <c r="E60" s="105"/>
      <c r="F60" s="105"/>
      <c r="G60" s="105"/>
      <c r="H60" s="105"/>
      <c r="I60" s="63" t="s">
        <v>34</v>
      </c>
      <c r="J60" s="64" t="s">
        <v>15</v>
      </c>
      <c r="K60" s="67">
        <v>8.3739999999999995E-3</v>
      </c>
      <c r="L60" s="54" t="s">
        <v>32</v>
      </c>
    </row>
    <row r="61" spans="1:12" ht="25.5" x14ac:dyDescent="0.2">
      <c r="A61" s="103"/>
      <c r="B61" s="104"/>
      <c r="C61" s="105"/>
      <c r="D61" s="106"/>
      <c r="E61" s="105"/>
      <c r="F61" s="105"/>
      <c r="G61" s="105"/>
      <c r="H61" s="105"/>
      <c r="I61" s="63" t="s">
        <v>120</v>
      </c>
      <c r="J61" s="64" t="s">
        <v>15</v>
      </c>
      <c r="K61" s="69">
        <v>8.3740000000000006</v>
      </c>
      <c r="L61" s="54" t="s">
        <v>32</v>
      </c>
    </row>
    <row r="62" spans="1:12" ht="38.25" x14ac:dyDescent="0.2">
      <c r="A62" s="103"/>
      <c r="B62" s="104"/>
      <c r="C62" s="105"/>
      <c r="D62" s="106"/>
      <c r="E62" s="105"/>
      <c r="F62" s="105"/>
      <c r="G62" s="105"/>
      <c r="H62" s="105"/>
      <c r="I62" s="92" t="s">
        <v>50</v>
      </c>
      <c r="J62" s="93" t="s">
        <v>13</v>
      </c>
      <c r="K62" s="96">
        <f>0.01566+0.01256</f>
        <v>2.8220000000000002E-2</v>
      </c>
      <c r="L62" s="54" t="s">
        <v>32</v>
      </c>
    </row>
    <row r="63" spans="1:12" x14ac:dyDescent="0.2">
      <c r="A63" s="103"/>
      <c r="B63" s="104"/>
      <c r="C63" s="105"/>
      <c r="D63" s="106"/>
      <c r="E63" s="105"/>
      <c r="F63" s="105"/>
      <c r="G63" s="105"/>
      <c r="H63" s="105"/>
      <c r="I63" s="92" t="s">
        <v>92</v>
      </c>
      <c r="J63" s="93" t="s">
        <v>15</v>
      </c>
      <c r="K63" s="97">
        <v>23.029</v>
      </c>
      <c r="L63" s="54" t="s">
        <v>32</v>
      </c>
    </row>
    <row r="64" spans="1:12" ht="51" x14ac:dyDescent="0.2">
      <c r="A64" s="103"/>
      <c r="B64" s="104"/>
      <c r="C64" s="105"/>
      <c r="D64" s="106"/>
      <c r="E64" s="105"/>
      <c r="F64" s="105"/>
      <c r="G64" s="105"/>
      <c r="H64" s="105"/>
      <c r="I64" s="92" t="s">
        <v>97</v>
      </c>
      <c r="J64" s="93" t="s">
        <v>15</v>
      </c>
      <c r="K64" s="97">
        <v>100.488</v>
      </c>
      <c r="L64" s="54" t="s">
        <v>32</v>
      </c>
    </row>
    <row r="65" spans="1:12" ht="25.5" x14ac:dyDescent="0.2">
      <c r="A65" s="103"/>
      <c r="B65" s="104"/>
      <c r="C65" s="105"/>
      <c r="D65" s="106"/>
      <c r="E65" s="105"/>
      <c r="F65" s="105"/>
      <c r="G65" s="105"/>
      <c r="H65" s="105"/>
      <c r="I65" s="92" t="s">
        <v>98</v>
      </c>
      <c r="J65" s="93" t="s">
        <v>81</v>
      </c>
      <c r="K65" s="97">
        <v>8.7929999999999993</v>
      </c>
      <c r="L65" s="54" t="s">
        <v>32</v>
      </c>
    </row>
    <row r="66" spans="1:12" x14ac:dyDescent="0.2">
      <c r="A66" s="103" t="s">
        <v>138</v>
      </c>
      <c r="B66" s="104" t="s">
        <v>99</v>
      </c>
      <c r="C66" s="105" t="s">
        <v>14</v>
      </c>
      <c r="D66" s="106" t="s">
        <v>161</v>
      </c>
      <c r="E66" s="105"/>
      <c r="F66" s="105"/>
      <c r="G66" s="105"/>
      <c r="H66" s="105"/>
      <c r="I66" s="63" t="s">
        <v>88</v>
      </c>
      <c r="J66" s="64" t="s">
        <v>39</v>
      </c>
      <c r="K66" s="65">
        <v>0.22783999999999999</v>
      </c>
      <c r="L66" s="54" t="s">
        <v>32</v>
      </c>
    </row>
    <row r="67" spans="1:12" x14ac:dyDescent="0.2">
      <c r="A67" s="103"/>
      <c r="B67" s="104"/>
      <c r="C67" s="105"/>
      <c r="D67" s="106"/>
      <c r="E67" s="105"/>
      <c r="F67" s="105"/>
      <c r="G67" s="105"/>
      <c r="H67" s="105"/>
      <c r="I67" s="63" t="s">
        <v>89</v>
      </c>
      <c r="J67" s="64" t="s">
        <v>13</v>
      </c>
      <c r="K67" s="66">
        <v>8.5439999999999995E-4</v>
      </c>
      <c r="L67" s="54" t="s">
        <v>32</v>
      </c>
    </row>
    <row r="68" spans="1:12" x14ac:dyDescent="0.2">
      <c r="A68" s="103"/>
      <c r="B68" s="104"/>
      <c r="C68" s="105"/>
      <c r="D68" s="106"/>
      <c r="E68" s="105"/>
      <c r="F68" s="105"/>
      <c r="G68" s="105"/>
      <c r="H68" s="105"/>
      <c r="I68" s="63" t="s">
        <v>90</v>
      </c>
      <c r="J68" s="64" t="s">
        <v>13</v>
      </c>
      <c r="K68" s="67">
        <v>1.8799999999999999E-4</v>
      </c>
      <c r="L68" s="54" t="s">
        <v>32</v>
      </c>
    </row>
    <row r="69" spans="1:12" ht="25.5" x14ac:dyDescent="0.2">
      <c r="A69" s="103"/>
      <c r="B69" s="104"/>
      <c r="C69" s="105"/>
      <c r="D69" s="106"/>
      <c r="E69" s="105"/>
      <c r="F69" s="105"/>
      <c r="G69" s="105"/>
      <c r="H69" s="105"/>
      <c r="I69" s="63" t="s">
        <v>91</v>
      </c>
      <c r="J69" s="64" t="s">
        <v>2</v>
      </c>
      <c r="K69" s="65">
        <v>5.6959999999999997E-2</v>
      </c>
      <c r="L69" s="54" t="s">
        <v>32</v>
      </c>
    </row>
    <row r="70" spans="1:12" x14ac:dyDescent="0.2">
      <c r="A70" s="103" t="s">
        <v>145</v>
      </c>
      <c r="B70" s="104"/>
      <c r="C70" s="105"/>
      <c r="D70" s="106"/>
      <c r="E70" s="105" t="s">
        <v>51</v>
      </c>
      <c r="F70" s="105"/>
      <c r="G70" s="105"/>
      <c r="H70" s="105"/>
      <c r="I70" s="63" t="s">
        <v>92</v>
      </c>
      <c r="J70" s="64" t="s">
        <v>15</v>
      </c>
      <c r="K70" s="67">
        <v>0.173016</v>
      </c>
      <c r="L70" s="54" t="s">
        <v>32</v>
      </c>
    </row>
    <row r="71" spans="1:12" x14ac:dyDescent="0.2">
      <c r="A71" s="103"/>
      <c r="B71" s="104"/>
      <c r="C71" s="105"/>
      <c r="D71" s="106"/>
      <c r="E71" s="105"/>
      <c r="F71" s="105"/>
      <c r="G71" s="105"/>
      <c r="H71" s="105"/>
      <c r="I71" s="63" t="s">
        <v>93</v>
      </c>
      <c r="J71" s="64" t="s">
        <v>13</v>
      </c>
      <c r="K71" s="66">
        <v>4.5570000000000002E-4</v>
      </c>
      <c r="L71" s="54" t="s">
        <v>32</v>
      </c>
    </row>
    <row r="72" spans="1:12" ht="38.25" x14ac:dyDescent="0.2">
      <c r="A72" s="103"/>
      <c r="B72" s="104"/>
      <c r="C72" s="105"/>
      <c r="D72" s="106"/>
      <c r="E72" s="105"/>
      <c r="F72" s="105"/>
      <c r="G72" s="105"/>
      <c r="H72" s="105"/>
      <c r="I72" s="92" t="s">
        <v>50</v>
      </c>
      <c r="J72" s="93" t="s">
        <v>13</v>
      </c>
      <c r="K72" s="96">
        <v>4.7699999999999999E-3</v>
      </c>
      <c r="L72" s="54" t="s">
        <v>32</v>
      </c>
    </row>
    <row r="73" spans="1:12" ht="38.25" x14ac:dyDescent="0.2">
      <c r="A73" s="103" t="s">
        <v>70</v>
      </c>
      <c r="B73" s="104" t="s">
        <v>95</v>
      </c>
      <c r="C73" s="105" t="s">
        <v>14</v>
      </c>
      <c r="D73" s="106">
        <v>0.40589999999999998</v>
      </c>
      <c r="E73" s="105" t="s">
        <v>51</v>
      </c>
      <c r="F73" s="105"/>
      <c r="G73" s="105"/>
      <c r="H73" s="105"/>
      <c r="I73" s="63" t="s">
        <v>121</v>
      </c>
      <c r="J73" s="64" t="s">
        <v>81</v>
      </c>
      <c r="K73" s="65">
        <v>4.2619499999999997</v>
      </c>
      <c r="L73" s="54" t="s">
        <v>32</v>
      </c>
    </row>
    <row r="74" spans="1:12" ht="76.5" x14ac:dyDescent="0.2">
      <c r="A74" s="103" t="s">
        <v>71</v>
      </c>
      <c r="B74" s="104"/>
      <c r="C74" s="105"/>
      <c r="D74" s="106"/>
      <c r="E74" s="105" t="s">
        <v>51</v>
      </c>
      <c r="F74" s="105"/>
      <c r="G74" s="105"/>
      <c r="H74" s="105"/>
      <c r="I74" s="92" t="s">
        <v>100</v>
      </c>
      <c r="J74" s="93" t="s">
        <v>2</v>
      </c>
      <c r="K74" s="97">
        <v>41.604999999999997</v>
      </c>
      <c r="L74" s="54" t="s">
        <v>32</v>
      </c>
    </row>
    <row r="75" spans="1:12" ht="25.5" x14ac:dyDescent="0.2">
      <c r="A75" s="103" t="s">
        <v>72</v>
      </c>
      <c r="B75" s="104" t="s">
        <v>101</v>
      </c>
      <c r="C75" s="105" t="s">
        <v>44</v>
      </c>
      <c r="D75" s="106">
        <v>0.2462</v>
      </c>
      <c r="E75" s="105" t="s">
        <v>51</v>
      </c>
      <c r="F75" s="105"/>
      <c r="G75" s="105"/>
      <c r="H75" s="105"/>
      <c r="I75" s="63" t="s">
        <v>122</v>
      </c>
      <c r="J75" s="64" t="s">
        <v>79</v>
      </c>
      <c r="K75" s="66">
        <v>6.4750600000000005E-2</v>
      </c>
      <c r="L75" s="54" t="s">
        <v>32</v>
      </c>
    </row>
    <row r="76" spans="1:12" ht="63.75" x14ac:dyDescent="0.2">
      <c r="A76" s="103"/>
      <c r="B76" s="104"/>
      <c r="C76" s="105"/>
      <c r="D76" s="106"/>
      <c r="E76" s="105"/>
      <c r="F76" s="105"/>
      <c r="G76" s="105"/>
      <c r="H76" s="105"/>
      <c r="I76" s="63" t="s">
        <v>123</v>
      </c>
      <c r="J76" s="64" t="s">
        <v>47</v>
      </c>
      <c r="K76" s="67">
        <v>0.64750600000000003</v>
      </c>
      <c r="L76" s="54" t="s">
        <v>32</v>
      </c>
    </row>
    <row r="77" spans="1:12" ht="25.5" x14ac:dyDescent="0.2">
      <c r="A77" s="103" t="s">
        <v>112</v>
      </c>
      <c r="B77" s="104"/>
      <c r="C77" s="105"/>
      <c r="D77" s="106"/>
      <c r="E77" s="105" t="s">
        <v>51</v>
      </c>
      <c r="F77" s="105"/>
      <c r="G77" s="105"/>
      <c r="H77" s="105"/>
      <c r="I77" s="92" t="s">
        <v>102</v>
      </c>
      <c r="J77" s="93" t="s">
        <v>87</v>
      </c>
      <c r="K77" s="97">
        <v>24.866</v>
      </c>
      <c r="L77" s="54" t="s">
        <v>32</v>
      </c>
    </row>
    <row r="78" spans="1:12" ht="25.5" x14ac:dyDescent="0.2">
      <c r="A78" s="103" t="s">
        <v>133</v>
      </c>
      <c r="B78" s="104"/>
      <c r="C78" s="105"/>
      <c r="D78" s="106"/>
      <c r="E78" s="105" t="s">
        <v>114</v>
      </c>
      <c r="F78" s="105"/>
      <c r="G78" s="105"/>
      <c r="H78" s="105"/>
      <c r="I78" s="92" t="s">
        <v>103</v>
      </c>
      <c r="J78" s="93" t="s">
        <v>47</v>
      </c>
      <c r="K78" s="94">
        <v>0.02</v>
      </c>
      <c r="L78" s="54" t="s">
        <v>32</v>
      </c>
    </row>
    <row r="79" spans="1:12" ht="25.5" x14ac:dyDescent="0.2">
      <c r="A79" s="103" t="s">
        <v>134</v>
      </c>
      <c r="B79" s="104"/>
      <c r="C79" s="105"/>
      <c r="D79" s="106"/>
      <c r="E79" s="105" t="s">
        <v>117</v>
      </c>
      <c r="F79" s="105"/>
      <c r="G79" s="105"/>
      <c r="H79" s="105"/>
      <c r="I79" s="92" t="s">
        <v>104</v>
      </c>
      <c r="J79" s="93" t="s">
        <v>47</v>
      </c>
      <c r="K79" s="94">
        <v>0.06</v>
      </c>
      <c r="L79" s="54" t="s">
        <v>32</v>
      </c>
    </row>
    <row r="80" spans="1:12" ht="25.5" x14ac:dyDescent="0.2">
      <c r="A80" s="103" t="s">
        <v>146</v>
      </c>
      <c r="B80" s="104"/>
      <c r="C80" s="105"/>
      <c r="D80" s="106"/>
      <c r="E80" s="105" t="s">
        <v>115</v>
      </c>
      <c r="F80" s="105"/>
      <c r="G80" s="105"/>
      <c r="H80" s="105"/>
      <c r="I80" s="92" t="s">
        <v>105</v>
      </c>
      <c r="J80" s="93" t="s">
        <v>47</v>
      </c>
      <c r="K80" s="94">
        <v>0.06</v>
      </c>
      <c r="L80" s="54" t="s">
        <v>32</v>
      </c>
    </row>
    <row r="81" spans="1:12" ht="25.5" x14ac:dyDescent="0.2">
      <c r="A81" s="71" t="s">
        <v>73</v>
      </c>
      <c r="B81" s="92" t="s">
        <v>46</v>
      </c>
      <c r="C81" s="93" t="s">
        <v>47</v>
      </c>
      <c r="D81" s="94">
        <v>0.02</v>
      </c>
      <c r="E81" s="92" t="s">
        <v>51</v>
      </c>
      <c r="F81" s="72"/>
      <c r="G81" s="72"/>
      <c r="H81" s="72"/>
      <c r="I81" s="92" t="s">
        <v>106</v>
      </c>
      <c r="J81" s="93" t="s">
        <v>39</v>
      </c>
      <c r="K81" s="98">
        <v>2</v>
      </c>
      <c r="L81" s="54" t="s">
        <v>32</v>
      </c>
    </row>
    <row r="82" spans="1:12" x14ac:dyDescent="0.2">
      <c r="A82" s="103" t="s">
        <v>74</v>
      </c>
      <c r="B82" s="104" t="s">
        <v>107</v>
      </c>
      <c r="C82" s="105" t="s">
        <v>44</v>
      </c>
      <c r="D82" s="106" t="s">
        <v>162</v>
      </c>
      <c r="E82" s="105"/>
      <c r="F82" s="105"/>
      <c r="G82" s="105"/>
      <c r="H82" s="105"/>
      <c r="I82" s="63" t="s">
        <v>124</v>
      </c>
      <c r="J82" s="64" t="s">
        <v>15</v>
      </c>
      <c r="K82" s="65">
        <v>0.14055999999999999</v>
      </c>
      <c r="L82" s="54" t="s">
        <v>32</v>
      </c>
    </row>
    <row r="83" spans="1:12" x14ac:dyDescent="0.2">
      <c r="A83" s="103" t="s">
        <v>113</v>
      </c>
      <c r="B83" s="104"/>
      <c r="C83" s="105"/>
      <c r="D83" s="106"/>
      <c r="E83" s="105" t="s">
        <v>147</v>
      </c>
      <c r="F83" s="105"/>
      <c r="G83" s="105"/>
      <c r="H83" s="105"/>
      <c r="I83" s="92" t="s">
        <v>108</v>
      </c>
      <c r="J83" s="93" t="s">
        <v>109</v>
      </c>
      <c r="K83" s="97">
        <v>1.7569999999999999</v>
      </c>
      <c r="L83" s="54" t="s">
        <v>32</v>
      </c>
    </row>
    <row r="84" spans="1:12" ht="38.25" x14ac:dyDescent="0.2">
      <c r="A84" s="71" t="s">
        <v>75</v>
      </c>
      <c r="B84" s="92" t="s">
        <v>118</v>
      </c>
      <c r="C84" s="93" t="s">
        <v>109</v>
      </c>
      <c r="D84" s="94">
        <v>0.42</v>
      </c>
      <c r="E84" s="92" t="s">
        <v>51</v>
      </c>
      <c r="F84" s="72"/>
      <c r="G84" s="72"/>
      <c r="H84" s="72"/>
      <c r="I84" s="63"/>
      <c r="J84" s="64"/>
      <c r="K84" s="65"/>
      <c r="L84" s="54"/>
    </row>
    <row r="85" spans="1:12" x14ac:dyDescent="0.2">
      <c r="A85" s="80" t="s">
        <v>35</v>
      </c>
      <c r="B85" s="99"/>
      <c r="C85" s="99"/>
      <c r="D85" s="99"/>
      <c r="E85" s="99"/>
      <c r="F85" s="72"/>
      <c r="G85" s="72"/>
      <c r="H85" s="72"/>
      <c r="I85" s="63"/>
      <c r="J85" s="64"/>
      <c r="K85" s="67"/>
      <c r="L85" s="54"/>
    </row>
    <row r="86" spans="1:12" ht="38.25" x14ac:dyDescent="0.2">
      <c r="A86" s="71" t="s">
        <v>76</v>
      </c>
      <c r="B86" s="92" t="s">
        <v>36</v>
      </c>
      <c r="C86" s="93" t="s">
        <v>13</v>
      </c>
      <c r="D86" s="96">
        <f>G58+G57+G56</f>
        <v>0.39194230000000002</v>
      </c>
      <c r="E86" s="92"/>
      <c r="F86" s="72"/>
      <c r="G86" s="72"/>
      <c r="H86" s="72"/>
      <c r="I86" s="63"/>
      <c r="J86" s="64"/>
      <c r="K86" s="66"/>
      <c r="L86" s="54"/>
    </row>
    <row r="87" spans="1:12" ht="89.25" x14ac:dyDescent="0.2">
      <c r="A87" s="71" t="s">
        <v>77</v>
      </c>
      <c r="B87" s="92" t="s">
        <v>37</v>
      </c>
      <c r="C87" s="93" t="s">
        <v>13</v>
      </c>
      <c r="D87" s="96">
        <f>D86</f>
        <v>0.39194230000000002</v>
      </c>
      <c r="E87" s="92" t="s">
        <v>51</v>
      </c>
      <c r="F87" s="72"/>
      <c r="G87" s="72"/>
      <c r="H87" s="72"/>
      <c r="I87" s="92"/>
      <c r="J87" s="93"/>
      <c r="K87" s="96"/>
      <c r="L87" s="54"/>
    </row>
    <row r="88" spans="1:12" ht="38.25" x14ac:dyDescent="0.2">
      <c r="A88" s="71" t="s">
        <v>78</v>
      </c>
      <c r="B88" s="92" t="s">
        <v>110</v>
      </c>
      <c r="C88" s="93" t="s">
        <v>111</v>
      </c>
      <c r="D88" s="96">
        <f>D87</f>
        <v>0.39194230000000002</v>
      </c>
      <c r="E88" s="92" t="s">
        <v>51</v>
      </c>
      <c r="F88" s="58"/>
      <c r="G88" s="74"/>
      <c r="H88" s="74"/>
      <c r="I88" s="92"/>
      <c r="J88" s="93"/>
      <c r="K88" s="97"/>
      <c r="L88" s="54"/>
    </row>
    <row r="89" spans="1:12" x14ac:dyDescent="0.2">
      <c r="A89" s="80" t="s">
        <v>148</v>
      </c>
      <c r="B89" s="99"/>
      <c r="C89" s="99"/>
      <c r="D89" s="99"/>
      <c r="E89" s="99"/>
      <c r="F89" s="72"/>
      <c r="G89" s="72"/>
      <c r="H89" s="72"/>
      <c r="I89" s="92"/>
      <c r="J89" s="93"/>
      <c r="K89" s="98"/>
      <c r="L89" s="54"/>
    </row>
    <row r="90" spans="1:12" ht="38.25" x14ac:dyDescent="0.2">
      <c r="A90" s="71" t="s">
        <v>80</v>
      </c>
      <c r="B90" s="92" t="s">
        <v>116</v>
      </c>
      <c r="C90" s="93" t="s">
        <v>109</v>
      </c>
      <c r="D90" s="94">
        <v>1.21</v>
      </c>
      <c r="E90" s="70" t="s">
        <v>128</v>
      </c>
      <c r="F90" s="52" t="s">
        <v>87</v>
      </c>
      <c r="G90" s="52">
        <v>4.2</v>
      </c>
      <c r="H90" s="56" t="s">
        <v>94</v>
      </c>
      <c r="I90" s="63"/>
      <c r="J90" s="64"/>
      <c r="K90" s="65"/>
      <c r="L90" s="54"/>
    </row>
    <row r="91" spans="1:12" ht="38.25" x14ac:dyDescent="0.2">
      <c r="A91" s="71" t="s">
        <v>82</v>
      </c>
      <c r="B91" s="92" t="s">
        <v>136</v>
      </c>
      <c r="C91" s="93" t="s">
        <v>14</v>
      </c>
      <c r="D91" s="95">
        <v>0.64610000000000001</v>
      </c>
      <c r="E91" s="92" t="s">
        <v>51</v>
      </c>
      <c r="F91" s="72"/>
      <c r="G91" s="72"/>
      <c r="H91" s="72"/>
      <c r="I91" s="92" t="s">
        <v>50</v>
      </c>
      <c r="J91" s="93" t="s">
        <v>13</v>
      </c>
      <c r="K91" s="96">
        <v>9.6900000000000007E-3</v>
      </c>
      <c r="L91" s="54" t="s">
        <v>32</v>
      </c>
    </row>
    <row r="92" spans="1:12" x14ac:dyDescent="0.2">
      <c r="A92" s="103" t="s">
        <v>83</v>
      </c>
      <c r="B92" s="104" t="s">
        <v>99</v>
      </c>
      <c r="C92" s="105" t="s">
        <v>14</v>
      </c>
      <c r="D92" s="106" t="s">
        <v>163</v>
      </c>
      <c r="E92" s="105"/>
      <c r="F92" s="105"/>
      <c r="G92" s="105"/>
      <c r="H92" s="105"/>
      <c r="I92" s="63" t="s">
        <v>88</v>
      </c>
      <c r="J92" s="64" t="s">
        <v>39</v>
      </c>
      <c r="K92" s="69">
        <v>0.13600000000000001</v>
      </c>
      <c r="L92" s="54" t="s">
        <v>32</v>
      </c>
    </row>
    <row r="93" spans="1:12" x14ac:dyDescent="0.2">
      <c r="A93" s="103"/>
      <c r="B93" s="104"/>
      <c r="C93" s="105"/>
      <c r="D93" s="106"/>
      <c r="E93" s="105"/>
      <c r="F93" s="105"/>
      <c r="G93" s="105"/>
      <c r="H93" s="105"/>
      <c r="I93" s="63" t="s">
        <v>89</v>
      </c>
      <c r="J93" s="64" t="s">
        <v>13</v>
      </c>
      <c r="K93" s="65">
        <v>5.1000000000000004E-4</v>
      </c>
      <c r="L93" s="54" t="s">
        <v>32</v>
      </c>
    </row>
    <row r="94" spans="1:12" x14ac:dyDescent="0.2">
      <c r="A94" s="103"/>
      <c r="B94" s="104"/>
      <c r="C94" s="105"/>
      <c r="D94" s="106"/>
      <c r="E94" s="105"/>
      <c r="F94" s="105"/>
      <c r="G94" s="105"/>
      <c r="H94" s="105"/>
      <c r="I94" s="63" t="s">
        <v>90</v>
      </c>
      <c r="J94" s="64" t="s">
        <v>13</v>
      </c>
      <c r="K94" s="66">
        <v>1.122E-4</v>
      </c>
      <c r="L94" s="54" t="s">
        <v>32</v>
      </c>
    </row>
    <row r="95" spans="1:12" ht="25.5" x14ac:dyDescent="0.2">
      <c r="A95" s="103"/>
      <c r="B95" s="104"/>
      <c r="C95" s="105"/>
      <c r="D95" s="106"/>
      <c r="E95" s="105"/>
      <c r="F95" s="105"/>
      <c r="G95" s="105"/>
      <c r="H95" s="105"/>
      <c r="I95" s="63" t="s">
        <v>91</v>
      </c>
      <c r="J95" s="64" t="s">
        <v>2</v>
      </c>
      <c r="K95" s="69">
        <v>3.4000000000000002E-2</v>
      </c>
      <c r="L95" s="54" t="s">
        <v>32</v>
      </c>
    </row>
    <row r="96" spans="1:12" x14ac:dyDescent="0.2">
      <c r="A96" s="103"/>
      <c r="B96" s="104"/>
      <c r="C96" s="105"/>
      <c r="D96" s="106"/>
      <c r="E96" s="105"/>
      <c r="F96" s="105"/>
      <c r="G96" s="105"/>
      <c r="H96" s="105"/>
      <c r="I96" s="63" t="s">
        <v>92</v>
      </c>
      <c r="J96" s="64" t="s">
        <v>15</v>
      </c>
      <c r="K96" s="67">
        <v>0.10327500000000001</v>
      </c>
      <c r="L96" s="54" t="s">
        <v>32</v>
      </c>
    </row>
    <row r="97" spans="1:14" x14ac:dyDescent="0.2">
      <c r="A97" s="103"/>
      <c r="B97" s="104"/>
      <c r="C97" s="105"/>
      <c r="D97" s="106"/>
      <c r="E97" s="105"/>
      <c r="F97" s="105"/>
      <c r="G97" s="105"/>
      <c r="H97" s="105"/>
      <c r="I97" s="63" t="s">
        <v>93</v>
      </c>
      <c r="J97" s="64" t="s">
        <v>13</v>
      </c>
      <c r="K97" s="67">
        <v>2.72E-4</v>
      </c>
      <c r="L97" s="54" t="s">
        <v>32</v>
      </c>
    </row>
    <row r="98" spans="1:14" ht="38.25" x14ac:dyDescent="0.2">
      <c r="A98" s="103" t="s">
        <v>149</v>
      </c>
      <c r="B98" s="104"/>
      <c r="C98" s="105"/>
      <c r="D98" s="106"/>
      <c r="E98" s="105" t="s">
        <v>51</v>
      </c>
      <c r="F98" s="105"/>
      <c r="G98" s="105"/>
      <c r="H98" s="105"/>
      <c r="I98" s="92" t="s">
        <v>50</v>
      </c>
      <c r="J98" s="93" t="s">
        <v>13</v>
      </c>
      <c r="K98" s="96">
        <v>2.8500000000000001E-3</v>
      </c>
      <c r="L98" s="54" t="s">
        <v>32</v>
      </c>
      <c r="N98" s="102">
        <f>D86+D50</f>
        <v>0.79881449999999998</v>
      </c>
    </row>
    <row r="99" spans="1:14" x14ac:dyDescent="0.2">
      <c r="A99" s="103" t="s">
        <v>84</v>
      </c>
      <c r="B99" s="104" t="s">
        <v>107</v>
      </c>
      <c r="C99" s="105" t="s">
        <v>44</v>
      </c>
      <c r="D99" s="106" t="s">
        <v>164</v>
      </c>
      <c r="E99" s="105"/>
      <c r="F99" s="105"/>
      <c r="G99" s="105"/>
      <c r="H99" s="105"/>
      <c r="I99" s="63" t="s">
        <v>124</v>
      </c>
      <c r="J99" s="64" t="s">
        <v>15</v>
      </c>
      <c r="K99" s="65">
        <v>0.17552000000000001</v>
      </c>
      <c r="L99" s="54" t="s">
        <v>32</v>
      </c>
    </row>
    <row r="100" spans="1:14" x14ac:dyDescent="0.2">
      <c r="A100" s="103" t="s">
        <v>150</v>
      </c>
      <c r="B100" s="104"/>
      <c r="C100" s="105"/>
      <c r="D100" s="106"/>
      <c r="E100" s="105"/>
      <c r="F100" s="105"/>
      <c r="G100" s="105"/>
      <c r="H100" s="105"/>
      <c r="I100" s="92" t="s">
        <v>108</v>
      </c>
      <c r="J100" s="93" t="s">
        <v>109</v>
      </c>
      <c r="K100" s="97">
        <v>2.194</v>
      </c>
      <c r="L100" s="54" t="s">
        <v>32</v>
      </c>
    </row>
    <row r="101" spans="1:14" ht="39" thickBot="1" x14ac:dyDescent="0.25">
      <c r="A101" s="81" t="s">
        <v>85</v>
      </c>
      <c r="B101" s="82" t="s">
        <v>118</v>
      </c>
      <c r="C101" s="83" t="s">
        <v>109</v>
      </c>
      <c r="D101" s="84">
        <v>1.21</v>
      </c>
      <c r="E101" s="82" t="s">
        <v>51</v>
      </c>
      <c r="F101" s="85"/>
      <c r="G101" s="85"/>
      <c r="H101" s="85"/>
      <c r="I101" s="91"/>
      <c r="J101" s="100"/>
      <c r="K101" s="101"/>
      <c r="L101" s="86"/>
    </row>
    <row r="102" spans="1:14" ht="20.25" customHeight="1" x14ac:dyDescent="0.2">
      <c r="A102" s="109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  <row r="104" spans="1:14" ht="19.5" customHeight="1" x14ac:dyDescent="0.25">
      <c r="A104" s="47" t="s">
        <v>22</v>
      </c>
      <c r="B104" s="47"/>
      <c r="C104" s="47"/>
      <c r="D104" s="47" t="s">
        <v>23</v>
      </c>
      <c r="E104" s="48"/>
      <c r="F104" s="108" t="s">
        <v>26</v>
      </c>
      <c r="G104" s="108"/>
      <c r="H104" s="108"/>
      <c r="I104" s="108"/>
      <c r="J104" s="108"/>
      <c r="K104" s="108"/>
      <c r="L104" s="108"/>
      <c r="M104" s="41"/>
    </row>
    <row r="105" spans="1:14" ht="30" customHeight="1" x14ac:dyDescent="0.25">
      <c r="A105" s="47" t="s">
        <v>40</v>
      </c>
      <c r="B105" s="47"/>
      <c r="C105" s="47"/>
      <c r="D105" s="47" t="s">
        <v>41</v>
      </c>
      <c r="E105" s="49"/>
      <c r="F105" s="107" t="s">
        <v>29</v>
      </c>
      <c r="G105" s="107"/>
      <c r="H105" s="107"/>
      <c r="I105" s="107"/>
      <c r="J105" s="42"/>
      <c r="K105" s="47" t="s">
        <v>30</v>
      </c>
      <c r="L105" s="47"/>
      <c r="M105" s="41"/>
    </row>
    <row r="106" spans="1:14" ht="31.5" customHeight="1" x14ac:dyDescent="0.25">
      <c r="A106" s="47" t="s">
        <v>27</v>
      </c>
      <c r="B106" s="47"/>
      <c r="C106" s="47"/>
      <c r="D106" s="50" t="s">
        <v>28</v>
      </c>
      <c r="E106" s="5"/>
      <c r="F106" s="107"/>
      <c r="G106" s="107"/>
      <c r="H106" s="107"/>
      <c r="I106" s="107"/>
      <c r="K106" s="42"/>
    </row>
  </sheetData>
  <autoFilter ref="A16:M16"/>
  <mergeCells count="112">
    <mergeCell ref="A92:A98"/>
    <mergeCell ref="B92:B98"/>
    <mergeCell ref="C92:C98"/>
    <mergeCell ref="D92:D98"/>
    <mergeCell ref="E92:E98"/>
    <mergeCell ref="F92:F98"/>
    <mergeCell ref="G92:G98"/>
    <mergeCell ref="H92:H98"/>
    <mergeCell ref="A66:A72"/>
    <mergeCell ref="B66:B72"/>
    <mergeCell ref="C66:C72"/>
    <mergeCell ref="D66:D72"/>
    <mergeCell ref="E66:E72"/>
    <mergeCell ref="F66:F72"/>
    <mergeCell ref="G66:G72"/>
    <mergeCell ref="H66:H72"/>
    <mergeCell ref="A75:A80"/>
    <mergeCell ref="B75:B80"/>
    <mergeCell ref="C75:C80"/>
    <mergeCell ref="D75:D80"/>
    <mergeCell ref="E75:E80"/>
    <mergeCell ref="F75:F80"/>
    <mergeCell ref="G75:G80"/>
    <mergeCell ref="H75:H80"/>
    <mergeCell ref="A99:A100"/>
    <mergeCell ref="B99:B100"/>
    <mergeCell ref="C99:C100"/>
    <mergeCell ref="D99:D100"/>
    <mergeCell ref="E99:E100"/>
    <mergeCell ref="F99:F100"/>
    <mergeCell ref="G99:G100"/>
    <mergeCell ref="H99:H100"/>
    <mergeCell ref="A39:A44"/>
    <mergeCell ref="B39:B44"/>
    <mergeCell ref="C39:C44"/>
    <mergeCell ref="D39:D44"/>
    <mergeCell ref="E39:E44"/>
    <mergeCell ref="F39:F44"/>
    <mergeCell ref="G39:G44"/>
    <mergeCell ref="H39:H44"/>
    <mergeCell ref="D46:D47"/>
    <mergeCell ref="F82:F83"/>
    <mergeCell ref="G82:G83"/>
    <mergeCell ref="H82:H83"/>
    <mergeCell ref="E46:E47"/>
    <mergeCell ref="F46:F47"/>
    <mergeCell ref="G46:G47"/>
    <mergeCell ref="H46:H47"/>
    <mergeCell ref="A37:A38"/>
    <mergeCell ref="B37:B38"/>
    <mergeCell ref="C37:C38"/>
    <mergeCell ref="D37:D38"/>
    <mergeCell ref="E37:E38"/>
    <mergeCell ref="F37:F38"/>
    <mergeCell ref="G37:G38"/>
    <mergeCell ref="H37:H38"/>
    <mergeCell ref="F73:F74"/>
    <mergeCell ref="G73:G74"/>
    <mergeCell ref="H73:H74"/>
    <mergeCell ref="A73:A74"/>
    <mergeCell ref="B73:B74"/>
    <mergeCell ref="C73:C74"/>
    <mergeCell ref="D73:D74"/>
    <mergeCell ref="E73:E74"/>
    <mergeCell ref="D59:D65"/>
    <mergeCell ref="E59:E65"/>
    <mergeCell ref="F59:F65"/>
    <mergeCell ref="G59:G65"/>
    <mergeCell ref="H59:H65"/>
    <mergeCell ref="A46:A47"/>
    <mergeCell ref="B46:B47"/>
    <mergeCell ref="C46:C47"/>
    <mergeCell ref="F105:I106"/>
    <mergeCell ref="F104:L104"/>
    <mergeCell ref="A102:L102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2:L12"/>
    <mergeCell ref="A59:A65"/>
    <mergeCell ref="B59:B65"/>
    <mergeCell ref="C59:C65"/>
    <mergeCell ref="A82:A83"/>
    <mergeCell ref="B82:B83"/>
    <mergeCell ref="C82:C83"/>
    <mergeCell ref="D82:D83"/>
    <mergeCell ref="E82:E83"/>
    <mergeCell ref="A23:A29"/>
    <mergeCell ref="B23:B29"/>
    <mergeCell ref="C23:C29"/>
    <mergeCell ref="D23:D29"/>
    <mergeCell ref="E23:E29"/>
    <mergeCell ref="F23:F29"/>
    <mergeCell ref="G23:G29"/>
    <mergeCell ref="H23:H29"/>
    <mergeCell ref="A30:A36"/>
    <mergeCell ref="B30:B36"/>
    <mergeCell ref="C30:C36"/>
    <mergeCell ref="D30:D36"/>
    <mergeCell ref="E30:E36"/>
    <mergeCell ref="F30:F36"/>
    <mergeCell ref="G30:G36"/>
    <mergeCell ref="H30:H36"/>
  </mergeCells>
  <pageMargins left="0.19685039370078741" right="0.15748031496062992" top="0.39370078740157483" bottom="0.35433070866141736" header="0.31496062992125984" footer="0.19685039370078741"/>
  <pageSetup paperSize="9" scale="86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2024-06-19T01:14:55Z</cp:lastPrinted>
  <dcterms:created xsi:type="dcterms:W3CDTF">2002-02-11T05:58:42Z</dcterms:created>
  <dcterms:modified xsi:type="dcterms:W3CDTF">2024-06-19T01:15:00Z</dcterms:modified>
</cp:coreProperties>
</file>