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4\Закупки 2024\ЦК  АП (№128 ПЗ 2024) Здание главного входа. Ремонт СБП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_FilterDatabase" localSheetId="0" hidden="1">деф.вед.!$A$16:$M$16</definedName>
    <definedName name="_xlnm.Print_Area" localSheetId="0">деф.вед.!$A$1:$L$191</definedName>
  </definedNames>
  <calcPr calcId="162913"/>
</workbook>
</file>

<file path=xl/calcChain.xml><?xml version="1.0" encoding="utf-8"?>
<calcChain xmlns="http://schemas.openxmlformats.org/spreadsheetml/2006/main">
  <c r="N184" i="2" l="1"/>
  <c r="D184" i="2" l="1"/>
  <c r="D185" i="2" s="1"/>
  <c r="D186" i="2" s="1"/>
  <c r="K164" i="2"/>
  <c r="G133" i="2"/>
  <c r="G130" i="2"/>
  <c r="G122" i="2"/>
  <c r="D126" i="2" s="1"/>
  <c r="D127" i="2" s="1"/>
  <c r="D128" i="2" s="1"/>
  <c r="K105" i="2"/>
  <c r="G78" i="2"/>
  <c r="D83" i="2" s="1"/>
  <c r="D84" i="2" s="1"/>
  <c r="D85" i="2" s="1"/>
  <c r="K67" i="2" l="1"/>
  <c r="K30" i="2" l="1"/>
  <c r="K26" i="2"/>
</calcChain>
</file>

<file path=xl/sharedStrings.xml><?xml version="1.0" encoding="utf-8"?>
<sst xmlns="http://schemas.openxmlformats.org/spreadsheetml/2006/main" count="732" uniqueCount="236">
  <si>
    <t>Наименование</t>
  </si>
  <si>
    <t>Ед. изм.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</si>
  <si>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</si>
  <si>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</si>
  <si>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</si>
  <si>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</si>
  <si>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</si>
  <si>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</si>
  <si>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</si>
  <si>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</si>
  <si>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</si>
  <si>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</si>
  <si>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</si>
  <si>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</si>
  <si>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</si>
  <si>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</si>
  <si>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</si>
  <si>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</si>
  <si>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</si>
  <si>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</si>
  <si>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Приложение №2 к  договору № 07-19 от "___"___________ 2019г.</t>
  </si>
  <si>
    <t>"___"  ___________ 2020г.</t>
  </si>
  <si>
    <t xml:space="preserve">Главный инженер </t>
  </si>
  <si>
    <t>А.Н. Николаев</t>
  </si>
  <si>
    <t>Директор филиала 
ООО «ЕвроСибЭнерго-Гидрогенерация»
 Иркутская ГЭС</t>
  </si>
  <si>
    <t xml:space="preserve"> _________________В.А. Чеверда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</si>
  <si>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</si>
  <si>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</si>
  <si>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</si>
  <si>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</si>
  <si>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</si>
  <si>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Строительный мусор</t>
  </si>
  <si>
    <t xml:space="preserve">Подрядчик </t>
  </si>
  <si>
    <t>"___ " __________________2024г.</t>
  </si>
  <si>
    <t>Ветошь хлопчатобумажная цветная</t>
  </si>
  <si>
    <t>Прочие работы</t>
  </si>
  <si>
    <t>Погрузка в автотранспортное средство: мусор строительный с погрузкой вручную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</si>
  <si>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</si>
  <si>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мусор</t>
  </si>
  <si>
    <t>шт</t>
  </si>
  <si>
    <t>Начальник ОЭЦ</t>
  </si>
  <si>
    <t>В.П. Гаримыко</t>
  </si>
  <si>
    <t>1</t>
  </si>
  <si>
    <t>Разборка плинтусов: деревянных и из пластмассовых материалов</t>
  </si>
  <si>
    <t>100 м</t>
  </si>
  <si>
    <t>2</t>
  </si>
  <si>
    <t>Установка пластиковых вентиляционных решеток площадью в свету до 0,05 м2</t>
  </si>
  <si>
    <t>100 шт</t>
  </si>
  <si>
    <t>3</t>
  </si>
  <si>
    <t>4</t>
  </si>
  <si>
    <t>Краска водно-дисперсионная поливинилацетатная ВД-ВА-17, цветная</t>
  </si>
  <si>
    <t xml:space="preserve"> 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</si>
  <si>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</si>
  <si>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</si>
  <si>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</si>
  <si>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</si>
  <si>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</si>
  <si>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</si>
  <si>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</si>
  <si>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</si>
  <si>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</si>
  <si>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</si>
  <si>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</si>
  <si>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</si>
  <si>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</si>
  <si>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</si>
  <si>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</si>
  <si>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</si>
  <si>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</si>
  <si>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23</t>
  </si>
  <si>
    <t>24</t>
  </si>
  <si>
    <t>25</t>
  </si>
  <si>
    <t>26</t>
  </si>
  <si>
    <t>27</t>
  </si>
  <si>
    <t>28</t>
  </si>
  <si>
    <t>29</t>
  </si>
  <si>
    <t>30</t>
  </si>
  <si>
    <t>1000 шт</t>
  </si>
  <si>
    <t>31</t>
  </si>
  <si>
    <t>10 м2</t>
  </si>
  <si>
    <t>32</t>
  </si>
  <si>
    <t>33</t>
  </si>
  <si>
    <t>34</t>
  </si>
  <si>
    <t>35</t>
  </si>
  <si>
    <t>36</t>
  </si>
  <si>
    <t>37</t>
  </si>
  <si>
    <t>38</t>
  </si>
  <si>
    <t>39</t>
  </si>
  <si>
    <r>
      <t xml:space="preserve">0,01
</t>
    </r>
    <r>
      <rPr>
        <i/>
        <sz val="8"/>
        <color rgb="FF000000"/>
        <rFont val="Times New Roman"/>
        <family val="1"/>
        <charset val="204"/>
      </rPr>
      <t>(1 / 100)</t>
    </r>
  </si>
  <si>
    <t>Вентиляционная решётка</t>
  </si>
  <si>
    <t>м</t>
  </si>
  <si>
    <t>Мыло хозяйственное твердое 72 %</t>
  </si>
  <si>
    <t>Мел природный молотый</t>
  </si>
  <si>
    <t>Пемза</t>
  </si>
  <si>
    <t>Шкурка шлифовальная двухслойная с зернистостью 40-25</t>
  </si>
  <si>
    <t>Клей для стеклообоев</t>
  </si>
  <si>
    <t>Шпатлевка клеевая</t>
  </si>
  <si>
    <t>Устройство покрытий: из досок ламинированных замковым способом</t>
  </si>
  <si>
    <t>Снятие обоев: простых и улучшенных</t>
  </si>
  <si>
    <t>Смеси сухие штукатурные, декоративные, тонкослойные, для наружных и внутренних работ с грануляцией 1,5 мм</t>
  </si>
  <si>
    <t>Стеклообои под покраску, фактура «рогожка», плотность 130 г/м2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</si>
  <si>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</t>
  </si>
  <si>
    <t>Покрытие напольное ламинированное, класс износостойкости 33, класс пожарной опасности КМ3 (Г2, В2, Д3, Т2, РП2), плотность плиты 930 кг/м3, толщина 9 мм</t>
  </si>
  <si>
    <t>Устройство плинтусов поливинилхлоридных: на винтах самонарезающих</t>
  </si>
  <si>
    <t>Плинтус для полов из ПВХ, размеры 19х48 мм</t>
  </si>
  <si>
    <t>Заглушки торцевые для плинтуса из ПВХ, высота 48 мм</t>
  </si>
  <si>
    <t>Соединители для плинтуса из ПВХ, высота 48 мм</t>
  </si>
  <si>
    <t>Уголки для плинтуса из ПВХ, высота 48 мм</t>
  </si>
  <si>
    <t>Экран для радиатора 1200х600</t>
  </si>
  <si>
    <t>Установка уголков ПВХ на клее</t>
  </si>
  <si>
    <t>Уголки из ПВХ, размеры 20х20 мм</t>
  </si>
  <si>
    <t>10 м</t>
  </si>
  <si>
    <t>Размещение строительного мусора на полигоне (талоны на полигон ТБО  АО "САХ" г. Иркутск)</t>
  </si>
  <si>
    <t>тн</t>
  </si>
  <si>
    <t xml:space="preserve">2 / 100 </t>
  </si>
  <si>
    <t>Демонтаж системы защиты стен и углов: доска-отбойник цельнопластиковая по стенам из гипсокартона</t>
  </si>
  <si>
    <t>40</t>
  </si>
  <si>
    <t xml:space="preserve">6 / 100 </t>
  </si>
  <si>
    <t>41</t>
  </si>
  <si>
    <t>42</t>
  </si>
  <si>
    <t>43</t>
  </si>
  <si>
    <t>Монтаж системы защиты стен и углов: доска-отбойник цельнопластиковая по стенам из гипсокартона</t>
  </si>
  <si>
    <t>44</t>
  </si>
  <si>
    <t>45</t>
  </si>
  <si>
    <t>46</t>
  </si>
  <si>
    <t>47</t>
  </si>
  <si>
    <t>48</t>
  </si>
  <si>
    <t>Бумага шлифовальная</t>
  </si>
  <si>
    <t>Состав грунтовочный глубокого проникновения</t>
  </si>
  <si>
    <t>Подложка из вспененного полиэтилена под паркет и ламинат, толщина 2 мм</t>
  </si>
  <si>
    <t>Дюбели полиэтиленовые распорные, диаметр 6 мм, длина 30 мм</t>
  </si>
  <si>
    <t>Шурупы самонарезающие стальные с полукруглой головкой и крестообразным шлицем, остроконечные, диаметр 3,5 мм, длина 35 мм</t>
  </si>
  <si>
    <t>Клей, марка 88-Н</t>
  </si>
  <si>
    <t>Демонтаж пластиковых вентиляционных решеток площадью в свету до 0,05 м2</t>
  </si>
  <si>
    <t>Демонтаж покрытий: из досок ламинированных замковым способом</t>
  </si>
  <si>
    <t>Оклейка стен стеклообоями с окраской поливинилацетатными красками за два раз: с подготовкой</t>
  </si>
  <si>
    <t>20.1</t>
  </si>
  <si>
    <t>Панель мебельная из плиты древесностружечной ламинированной, с кромкой, толщина 16 мм, декор дуб молочный</t>
  </si>
  <si>
    <t>Кромочная лента термоклейкая 16мм</t>
  </si>
  <si>
    <r>
      <t xml:space="preserve">0,2339
</t>
    </r>
    <r>
      <rPr>
        <i/>
        <sz val="8"/>
        <color rgb="FF000000"/>
        <rFont val="Times New Roman"/>
        <family val="1"/>
        <charset val="204"/>
      </rPr>
      <t>(23,39 / 100)</t>
    </r>
  </si>
  <si>
    <t>Шурупы самонарезающие стальные с полукруглой головкой и прямым шлицем, остроконечные, диаметр 3,5 мм, длина 30-35 мм</t>
  </si>
  <si>
    <t>Ведомость объемов работ №4</t>
  </si>
  <si>
    <t>Раздел 1. аппаратная СДТУ</t>
  </si>
  <si>
    <t>Защита элементов фасадов при проведении отделочных работ</t>
  </si>
  <si>
    <t>Пленка полиэтиленовая, толщина 0,2-0,5 мм</t>
  </si>
  <si>
    <t>Расчистка поверхностей шпателем, щетками от старых покрасок</t>
  </si>
  <si>
    <t>Заделка трещин в кирпичных стенах: цементным раствором</t>
  </si>
  <si>
    <t>Раствор готовый кладочный, цементный, М250</t>
  </si>
  <si>
    <t>м3</t>
  </si>
  <si>
    <t>Наклеивание сетки штукатурной стеклотканевой по готовому основанию</t>
  </si>
  <si>
    <t>Сетка из стекловолокна армирующая фасадная, размеры ячейки 4х4 мм, поверхностная плотность 165 г/м2</t>
  </si>
  <si>
    <t>Грунтовка укрепляющая, глубокого проникновения, быстросохнущая, паропроницаемая</t>
  </si>
  <si>
    <t>Смеси сухие цементно-песчаные штукатурные для поверхностей из бетона, цемента, керамики и кирпича, В15 (М200), F100, W4, крупность заполнителя до 0,63 мм, расход 16,0 кг/м2 при толщине слоя 10 мм</t>
  </si>
  <si>
    <t xml:space="preserve">67,42/10 </t>
  </si>
  <si>
    <t>Раздел 2. щитовая</t>
  </si>
  <si>
    <t>Облицовка стен по одинарному металлическому каркасу из потолочного профиля гипсоволокнистыми листами или гипсостружечными плитами: одним слоем с оконным проемом</t>
  </si>
  <si>
    <t>Герметик противопожарный акриловый для заделки швов примыкания стен, перекрытий, отверстий при прокладке негорючих трубопроводов, подверженных деформациям до 10 % в процессе эксплуатации, объем 310 мл</t>
  </si>
  <si>
    <t>Листы гипсоволокнистые влагостойкие ГВЛВ, толщина 10 мм</t>
  </si>
  <si>
    <t>Панели потолочные декоративные из минерального волокна, твердые, с прямой кромкой, класс пожарной опасности КМ1, класс звукопоглощения D-E, толщина 12 мм</t>
  </si>
  <si>
    <t>22</t>
  </si>
  <si>
    <t>Раздел 3. Коридор №2, тамбур №2 у входной двери</t>
  </si>
  <si>
    <t>Облицовка стен по одинарному металлическому каркасу из направляющих и стоечных профилей гипсоволокнистыми листами или гипсостружечными плитами в один слой: с дверным проемом</t>
  </si>
  <si>
    <t>Изоляция изделиями из волокнистых и зернистых материалов с креплением на клее и дюбелями холодных поверхностей: внутренних стен и перегородок</t>
  </si>
  <si>
    <t>25.1</t>
  </si>
  <si>
    <t>Маты из минеральной ваты на синтетическом связующем из каменной ваты базальтовых пород, плотность 43 кг/м3, толщина 50 мм</t>
  </si>
  <si>
    <t>Дюбель-гвозди пластиковые распорные с металлическим стержнем для теплоизоляции, диаметр 10 мм, длина 120 мм</t>
  </si>
  <si>
    <t>10 шт</t>
  </si>
  <si>
    <t>27.1</t>
  </si>
  <si>
    <t>28.1</t>
  </si>
  <si>
    <t>28.2</t>
  </si>
  <si>
    <t xml:space="preserve">4 / 100 </t>
  </si>
  <si>
    <t>28.3</t>
  </si>
  <si>
    <t>30.1</t>
  </si>
  <si>
    <t xml:space="preserve">15,3/10 </t>
  </si>
  <si>
    <t>Раздел 4. Кабинет № 6 СТДУ</t>
  </si>
  <si>
    <t>Облицовка стен по одинарному металлическому каркасу из направляющих и стоечных профилей гипсоволокнистыми листами или гипсостружечными плитами в два слоя: с оконным проемом</t>
  </si>
  <si>
    <t>Облицовка стен по одинарному металлическому каркасу из направляющих и стоечных профилей гипсоволокнистыми листами или гипсостружечными плитами в два слоя: с дверным проемом</t>
  </si>
  <si>
    <t>41.1</t>
  </si>
  <si>
    <t>42.1</t>
  </si>
  <si>
    <t>42.2</t>
  </si>
  <si>
    <t>42.3</t>
  </si>
  <si>
    <t>42.4</t>
  </si>
  <si>
    <t xml:space="preserve">(4+4) / 100 </t>
  </si>
  <si>
    <t>44.1</t>
  </si>
  <si>
    <t>Дюбели распорные полипропиленовые</t>
  </si>
  <si>
    <t>0,153
(15,3 / 100)</t>
  </si>
  <si>
    <r>
      <t xml:space="preserve">0,03
</t>
    </r>
    <r>
      <rPr>
        <i/>
        <sz val="8"/>
        <color rgb="FF000000"/>
        <rFont val="Times New Roman"/>
        <family val="1"/>
        <charset val="204"/>
      </rPr>
      <t>(3 / 100)</t>
    </r>
  </si>
  <si>
    <r>
      <t xml:space="preserve">1,812
</t>
    </r>
    <r>
      <rPr>
        <i/>
        <sz val="8"/>
        <color rgb="FF000000"/>
        <rFont val="Times New Roman"/>
        <family val="1"/>
        <charset val="204"/>
      </rPr>
      <t>(18,12 / 10)</t>
    </r>
  </si>
  <si>
    <r>
      <t xml:space="preserve">0,01812
</t>
    </r>
    <r>
      <rPr>
        <i/>
        <sz val="8"/>
        <color rgb="FF000000"/>
        <rFont val="Times New Roman"/>
        <family val="1"/>
        <charset val="204"/>
      </rPr>
      <t>((18,12*0,1) / 100)</t>
    </r>
  </si>
  <si>
    <t>Сплошное выравнивание внутренних поверхностей (однослойное оштукатуривание) из сухих растворных смесей толщиной 20 мм: стен</t>
  </si>
  <si>
    <r>
      <t xml:space="preserve">0,032
</t>
    </r>
    <r>
      <rPr>
        <i/>
        <sz val="8"/>
        <color rgb="FF000000"/>
        <rFont val="Times New Roman"/>
        <family val="1"/>
        <charset val="204"/>
      </rPr>
      <t>(3,2 / 100)</t>
    </r>
  </si>
  <si>
    <t>Клей, марка ПВА</t>
  </si>
  <si>
    <t>Грунтовка адгезионная для обработки плотных, гладких, слабо- и не впитывающих влагу оснований</t>
  </si>
  <si>
    <r>
      <t xml:space="preserve">1,045
</t>
    </r>
    <r>
      <rPr>
        <i/>
        <sz val="8"/>
        <color rgb="FF000000"/>
        <rFont val="Times New Roman"/>
        <family val="1"/>
        <charset val="204"/>
      </rPr>
      <t>((100,8+3,7) / 100 )</t>
    </r>
  </si>
  <si>
    <r>
      <t xml:space="preserve">0,1786
</t>
    </r>
    <r>
      <rPr>
        <i/>
        <sz val="8"/>
        <color rgb="FF000000"/>
        <rFont val="Times New Roman"/>
        <family val="1"/>
        <charset val="204"/>
      </rPr>
      <t>((21,56-3,7) / 100)</t>
    </r>
  </si>
  <si>
    <r>
      <t xml:space="preserve">0,6742
</t>
    </r>
    <r>
      <rPr>
        <i/>
        <sz val="8"/>
        <color rgb="FF000000"/>
        <rFont val="Times New Roman"/>
        <family val="1"/>
        <charset val="204"/>
      </rPr>
      <t>(67,42 / 100)</t>
    </r>
  </si>
  <si>
    <r>
      <t xml:space="preserve">0,093
</t>
    </r>
    <r>
      <rPr>
        <i/>
        <sz val="8"/>
        <color rgb="FF000000"/>
        <rFont val="Times New Roman"/>
        <family val="1"/>
        <charset val="204"/>
      </rPr>
      <t>(9,3 / 100)</t>
    </r>
  </si>
  <si>
    <r>
      <t xml:space="preserve">0,5354
</t>
    </r>
    <r>
      <rPr>
        <i/>
        <sz val="8"/>
        <color rgb="FF000000"/>
        <rFont val="Times New Roman"/>
        <family val="1"/>
        <charset val="204"/>
      </rPr>
      <t>((51,99+1,55) / 100)</t>
    </r>
  </si>
  <si>
    <r>
      <t xml:space="preserve">0,018
</t>
    </r>
    <r>
      <rPr>
        <i/>
        <sz val="8"/>
        <color rgb="FF000000"/>
        <rFont val="Times New Roman"/>
        <family val="1"/>
        <charset val="204"/>
      </rPr>
      <t>(1,8 / 100)</t>
    </r>
  </si>
  <si>
    <t>Ленты эластичные самоклеящиеся для профилей направляющих 30х30000 мм</t>
  </si>
  <si>
    <t>Ленты бумажные перфорированные армирующие для повышения трещиностойкости стыков, ширина 52 мм</t>
  </si>
  <si>
    <t>Ленты бумажные для создания искусственных трещин между каркасными конструкциями и примыкающими поверхностями, с липким слоем с одной стороны и антиадгезионным покрытием с другой, цвет белый, ширина 65 мм</t>
  </si>
  <si>
    <t>Дюбели пластмассовые с шурупами, диаметр 6 мм, длина 35 мм, диаметр шурупа 3,5 мм, длина шурупа 50 мм</t>
  </si>
  <si>
    <t>Шурупы самонарезающие стальные оксидированные с потайной головкой и крестообразным шлицем, двухзаходная резьба, остроконечные, диаметр 3,9 мм, длина 30 мм</t>
  </si>
  <si>
    <t>Шурупы самонарезающие стальные оксидированные с полукруглой головкой и крестообразным шлицем, остроконечные, диаметр 3,5 мм, длина 9,5 мм</t>
  </si>
  <si>
    <t>Профиль направляющий из оцинкованной стали, для монтажа гипсовых перегородок и подвесных потолков, размеры 28х27 мм, толщина стали 0,6 мм</t>
  </si>
  <si>
    <t>Профиль направляющий из оцинкованной стали, размеры 60х27 мм, толщина стали 0,6 мм</t>
  </si>
  <si>
    <t>Профиль стальной оцинкованный угловой, размеры 31х31 мм, толщина 0,4 мм</t>
  </si>
  <si>
    <t>Подвесы стальные оцинкованные прямые для крепления подвесного потолка к профилю, размеры профиля 60х27 мм, длина подвеса 300 мм, толщина 0,7 мм</t>
  </si>
  <si>
    <t>Соединители профиля стальные оцинкованные одноуровневые потолочные (краб), размеры 148х148 мм, толщина 0,9 мм</t>
  </si>
  <si>
    <t>Смеси сухие для наружных работ мелкозернистые, гипсовые, клеевые, для приклеивания ГКЛ и минераловатных плит, ручного нанесения, прочность на сжатие 2,0 МПа, прочность сцепления с основанием 0,3 МПа, прочность на изгиб 1,0 МПа</t>
  </si>
  <si>
    <t>Смеси сухие шпатлевочные на основе гипса с полимерными добавками, крупность заполнителя не более 0,2 мм, прочность на изгиб не более 1,0 МПа</t>
  </si>
  <si>
    <r>
      <t xml:space="preserve">0,0534
</t>
    </r>
    <r>
      <rPr>
        <i/>
        <sz val="8"/>
        <color rgb="FF000000"/>
        <rFont val="Times New Roman"/>
        <family val="1"/>
        <charset val="204"/>
      </rPr>
      <t>((5,09-1,55+0,018*100) / 100)</t>
    </r>
  </si>
  <si>
    <r>
      <t xml:space="preserve">0,3672
</t>
    </r>
    <r>
      <rPr>
        <i/>
        <sz val="8"/>
        <color rgb="FF000000"/>
        <rFont val="Times New Roman"/>
        <family val="1"/>
        <charset val="204"/>
      </rPr>
      <t>((0,6*0,6*102) / 100)</t>
    </r>
  </si>
  <si>
    <t>Замена плит подвесного потолка Армстронг</t>
  </si>
  <si>
    <r>
      <t xml:space="preserve">0,1123
</t>
    </r>
    <r>
      <rPr>
        <i/>
        <sz val="8"/>
        <color rgb="FF000000"/>
        <rFont val="Times New Roman"/>
        <family val="1"/>
        <charset val="204"/>
      </rPr>
      <t>(11,23 / 100)</t>
    </r>
  </si>
  <si>
    <r>
      <t xml:space="preserve">0,0409
</t>
    </r>
    <r>
      <rPr>
        <i/>
        <sz val="8"/>
        <color rgb="FF000000"/>
        <rFont val="Times New Roman"/>
        <family val="1"/>
        <charset val="204"/>
      </rPr>
      <t>(4,09 / 100)</t>
    </r>
  </si>
  <si>
    <t>Ленты эластичные самоклеящиеся для профилей направляющих 70х30000 мм</t>
  </si>
  <si>
    <t>Профиль направляющий из оцинкованной стали, для монтажа гипсовых перегородок и подвесных потолков, размеры 75х40 мм, толщина стали 0,6 мм</t>
  </si>
  <si>
    <t>Профиль стальной оцинкованный стоечный, размеры 75х50 мм, толщина 0,6 мм</t>
  </si>
  <si>
    <t>Бруски строганные хвойных пород (сосна, ель), размеры 60х30, 75х50 мм, сорт АВ</t>
  </si>
  <si>
    <t>Клей для приклеивания минеральной ваты</t>
  </si>
  <si>
    <r>
      <t xml:space="preserve">0,4584
</t>
    </r>
    <r>
      <rPr>
        <i/>
        <sz val="8"/>
        <color rgb="FF000000"/>
        <rFont val="Times New Roman"/>
        <family val="1"/>
        <charset val="204"/>
      </rPr>
      <t>((23,63+14,02+3,07+1,03+4,09) / 100)</t>
    </r>
  </si>
  <si>
    <r>
      <t xml:space="preserve">0,0335
</t>
    </r>
    <r>
      <rPr>
        <i/>
        <sz val="8"/>
        <color rgb="FF000000"/>
        <rFont val="Times New Roman"/>
        <family val="1"/>
        <charset val="204"/>
      </rPr>
      <t>(3,35 / 100)</t>
    </r>
  </si>
  <si>
    <r>
      <t xml:space="preserve">0,1033
</t>
    </r>
    <r>
      <rPr>
        <i/>
        <sz val="8"/>
        <color rgb="FF000000"/>
        <rFont val="Times New Roman"/>
        <family val="1"/>
        <charset val="204"/>
      </rPr>
      <t>(10,33 / 100)</t>
    </r>
  </si>
  <si>
    <r>
      <t xml:space="preserve">0,0612
</t>
    </r>
    <r>
      <rPr>
        <i/>
        <sz val="8"/>
        <color rgb="FF000000"/>
        <rFont val="Times New Roman"/>
        <family val="1"/>
        <charset val="204"/>
      </rPr>
      <t>((0,6*0,6*17) / 100)</t>
    </r>
  </si>
  <si>
    <r>
      <t xml:space="preserve">0,153
</t>
    </r>
    <r>
      <rPr>
        <i/>
        <sz val="8"/>
        <color rgb="FF000000"/>
        <rFont val="Times New Roman"/>
        <family val="1"/>
        <charset val="204"/>
      </rPr>
      <t>(15,3 / 100)</t>
    </r>
  </si>
  <si>
    <r>
      <t xml:space="preserve">0,23
</t>
    </r>
    <r>
      <rPr>
        <sz val="8"/>
        <color rgb="FF000000"/>
        <rFont val="Times New Roman"/>
        <family val="1"/>
        <charset val="204"/>
      </rPr>
      <t>(2,3 / 10)</t>
    </r>
  </si>
  <si>
    <r>
      <t xml:space="preserve">0,1794
</t>
    </r>
    <r>
      <rPr>
        <i/>
        <sz val="8"/>
        <color rgb="FF000000"/>
        <rFont val="Times New Roman"/>
        <family val="1"/>
        <charset val="204"/>
      </rPr>
      <t>(17,94 / 100)</t>
    </r>
  </si>
  <si>
    <r>
      <t xml:space="preserve">0,106
</t>
    </r>
    <r>
      <rPr>
        <sz val="8"/>
        <color rgb="FF000000"/>
        <rFont val="Times New Roman"/>
        <family val="1"/>
        <charset val="204"/>
      </rPr>
      <t>(10,6 / 100)</t>
    </r>
  </si>
  <si>
    <t>Шурупы самонарезающие стальные оксидированные с потайной головкой и крестообразным шлицем, двухзаходная резьба, остроконечные, диаметр 3,9 мм, длина 45 мм</t>
  </si>
  <si>
    <r>
      <t xml:space="preserve">0,5341
</t>
    </r>
    <r>
      <rPr>
        <i/>
        <sz val="8"/>
        <color rgb="FF000000"/>
        <rFont val="Times New Roman"/>
        <family val="1"/>
        <charset val="204"/>
      </rPr>
      <t>((39,51+13,9) / 100)</t>
    </r>
  </si>
  <si>
    <r>
      <t xml:space="preserve">0,1721
</t>
    </r>
    <r>
      <rPr>
        <i/>
        <sz val="8"/>
        <color rgb="FF000000"/>
        <rFont val="Times New Roman"/>
        <family val="1"/>
        <charset val="204"/>
      </rPr>
      <t>(17,21 / 100)</t>
    </r>
  </si>
  <si>
    <r>
      <t xml:space="preserve">0,46
</t>
    </r>
    <r>
      <rPr>
        <i/>
        <sz val="8"/>
        <color rgb="FF000000"/>
        <rFont val="Times New Roman"/>
        <family val="1"/>
        <charset val="204"/>
      </rPr>
      <t>(0,23*2)</t>
    </r>
  </si>
  <si>
    <t xml:space="preserve"> Здание главного входа инв. № ТГ000006.</t>
  </si>
  <si>
    <r>
      <t>на</t>
    </r>
    <r>
      <rPr>
        <b/>
        <u/>
        <sz val="12"/>
        <color theme="1"/>
        <rFont val="Times New Roman"/>
        <family val="1"/>
        <charset val="204"/>
      </rPr>
      <t xml:space="preserve"> Ремонт санитарно-бытовых помещений (1 этаж. 2 очередь).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</si>
</sst>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0.0000"/>
    <numFmt numFmtId="166" formatCode="0.00000"/>
    <numFmt numFmtId="167" formatCode="0.0"/>
    <numFmt numFmtId="168" formatCode="0.0000000"/>
    <numFmt numFmtId="169" formatCode="0.000000"/>
  </numFmts>
  <fonts count="25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0" fillId="0" borderId="0"/>
    <xf numFmtId="0" fontId="17" fillId="0" borderId="0"/>
    <xf numFmtId="0" fontId="19" fillId="0" borderId="0"/>
    <xf numFmtId="0" fontId="17" fillId="0" borderId="0"/>
    <xf numFmtId="0" fontId="20" fillId="0" borderId="0"/>
  </cellStyleXfs>
  <cellXfs count="135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Alignment="1"/>
    <xf numFmtId="0" fontId="9" fillId="0" borderId="0" xfId="0" applyFont="1"/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right" vertical="top"/>
    </xf>
    <xf numFmtId="0" fontId="3" fillId="0" borderId="0" xfId="1" applyFont="1" applyFill="1"/>
    <xf numFmtId="0" fontId="8" fillId="0" borderId="0" xfId="1" applyFont="1" applyFill="1" applyAlignment="1">
      <alignment horizontal="right"/>
    </xf>
    <xf numFmtId="0" fontId="12" fillId="0" borderId="0" xfId="1" applyFont="1" applyFill="1" applyAlignment="1">
      <alignment horizontal="center"/>
    </xf>
    <xf numFmtId="0" fontId="12" fillId="0" borderId="0" xfId="1" applyNumberFormat="1" applyFont="1" applyFill="1" applyAlignment="1">
      <alignment horizontal="center" wrapText="1"/>
    </xf>
    <xf numFmtId="0" fontId="4" fillId="0" borderId="0" xfId="1" applyFont="1" applyFill="1" applyAlignment="1"/>
    <xf numFmtId="0" fontId="11" fillId="0" borderId="0" xfId="1" applyFont="1" applyFill="1" applyAlignment="1">
      <alignment horizontal="left"/>
    </xf>
    <xf numFmtId="0" fontId="4" fillId="0" borderId="0" xfId="0" applyFont="1" applyFill="1" applyAlignment="1"/>
    <xf numFmtId="0" fontId="3" fillId="0" borderId="0" xfId="0" applyFont="1" applyAlignment="1"/>
    <xf numFmtId="0" fontId="12" fillId="0" borderId="0" xfId="0" applyFont="1" applyFill="1" applyAlignment="1">
      <alignment horizontal="center"/>
    </xf>
    <xf numFmtId="0" fontId="12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horizontal="left"/>
    </xf>
    <xf numFmtId="49" fontId="15" fillId="0" borderId="0" xfId="0" applyNumberFormat="1" applyFont="1" applyFill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3" fillId="2" borderId="0" xfId="0" applyFont="1" applyFill="1"/>
    <xf numFmtId="0" fontId="3" fillId="0" borderId="0" xfId="0" applyFont="1"/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9" fillId="0" borderId="0" xfId="0" applyFont="1" applyFill="1" applyAlignment="1"/>
    <xf numFmtId="0" fontId="16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10" xfId="0" applyFont="1" applyFill="1" applyBorder="1"/>
    <xf numFmtId="0" fontId="3" fillId="0" borderId="11" xfId="0" applyFont="1" applyFill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23" fillId="0" borderId="1" xfId="5" applyNumberFormat="1" applyFont="1" applyFill="1" applyBorder="1" applyAlignment="1" applyProtection="1">
      <alignment horizontal="left" vertical="top" wrapText="1"/>
    </xf>
    <xf numFmtId="0" fontId="23" fillId="0" borderId="1" xfId="5" applyNumberFormat="1" applyFont="1" applyFill="1" applyBorder="1" applyAlignment="1" applyProtection="1">
      <alignment horizontal="center" vertical="top" wrapText="1"/>
    </xf>
    <xf numFmtId="166" fontId="23" fillId="0" borderId="1" xfId="5" applyNumberFormat="1" applyFont="1" applyFill="1" applyBorder="1" applyAlignment="1" applyProtection="1">
      <alignment horizontal="right" vertical="top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166" fontId="3" fillId="0" borderId="1" xfId="0" applyNumberFormat="1" applyFont="1" applyFill="1" applyBorder="1" applyAlignment="1" applyProtection="1">
      <alignment horizontal="center" vertical="top" wrapText="1"/>
    </xf>
    <xf numFmtId="49" fontId="3" fillId="0" borderId="1" xfId="2" applyNumberFormat="1" applyFont="1" applyFill="1" applyBorder="1" applyAlignment="1" applyProtection="1">
      <alignment horizontal="left" vertical="top" wrapText="1"/>
    </xf>
    <xf numFmtId="49" fontId="3" fillId="0" borderId="1" xfId="2" applyNumberFormat="1" applyFont="1" applyFill="1" applyBorder="1" applyAlignment="1" applyProtection="1">
      <alignment horizontal="center" vertical="top" wrapText="1"/>
    </xf>
    <xf numFmtId="166" fontId="3" fillId="0" borderId="1" xfId="2" applyNumberFormat="1" applyFont="1" applyFill="1" applyBorder="1" applyAlignment="1" applyProtection="1">
      <alignment horizontal="center" vertical="top" wrapText="1"/>
    </xf>
    <xf numFmtId="168" fontId="3" fillId="0" borderId="1" xfId="2" applyNumberFormat="1" applyFont="1" applyFill="1" applyBorder="1" applyAlignment="1" applyProtection="1">
      <alignment horizontal="center" vertical="top" wrapText="1"/>
    </xf>
    <xf numFmtId="169" fontId="3" fillId="0" borderId="1" xfId="2" applyNumberFormat="1" applyFont="1" applyFill="1" applyBorder="1" applyAlignment="1" applyProtection="1">
      <alignment horizontal="center" vertical="top" wrapText="1"/>
    </xf>
    <xf numFmtId="165" fontId="3" fillId="0" borderId="1" xfId="2" applyNumberFormat="1" applyFont="1" applyFill="1" applyBorder="1" applyAlignment="1" applyProtection="1">
      <alignment horizontal="center" vertical="top" wrapText="1"/>
    </xf>
    <xf numFmtId="164" fontId="3" fillId="0" borderId="1" xfId="2" applyNumberFormat="1" applyFont="1" applyFill="1" applyBorder="1" applyAlignment="1" applyProtection="1">
      <alignment horizontal="center" vertical="top" wrapText="1"/>
    </xf>
    <xf numFmtId="166" fontId="3" fillId="0" borderId="1" xfId="2" applyNumberFormat="1" applyFont="1" applyFill="1" applyBorder="1" applyAlignment="1" applyProtection="1">
      <alignment horizontal="right" vertical="top" wrapText="1"/>
    </xf>
    <xf numFmtId="49" fontId="23" fillId="0" borderId="12" xfId="2" applyNumberFormat="1" applyFont="1" applyFill="1" applyBorder="1" applyAlignment="1" applyProtection="1">
      <alignment horizontal="center" vertical="top" wrapText="1"/>
    </xf>
    <xf numFmtId="0" fontId="23" fillId="0" borderId="1" xfId="2" applyNumberFormat="1" applyFont="1" applyFill="1" applyBorder="1" applyAlignment="1" applyProtection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/>
    </xf>
    <xf numFmtId="2" fontId="3" fillId="0" borderId="1" xfId="2" applyNumberFormat="1" applyFont="1" applyFill="1" applyBorder="1" applyAlignment="1" applyProtection="1">
      <alignment horizontal="center" vertical="top" wrapText="1"/>
    </xf>
    <xf numFmtId="0" fontId="22" fillId="0" borderId="13" xfId="2" applyNumberFormat="1" applyFont="1" applyFill="1" applyBorder="1" applyAlignment="1" applyProtection="1">
      <alignment vertical="center"/>
    </xf>
    <xf numFmtId="0" fontId="3" fillId="0" borderId="14" xfId="0" applyFont="1" applyFill="1" applyBorder="1"/>
    <xf numFmtId="0" fontId="22" fillId="0" borderId="12" xfId="2" applyNumberFormat="1" applyFont="1" applyFill="1" applyBorder="1" applyAlignment="1" applyProtection="1">
      <alignment vertical="center"/>
    </xf>
    <xf numFmtId="49" fontId="23" fillId="0" borderId="15" xfId="2" applyNumberFormat="1" applyFont="1" applyFill="1" applyBorder="1" applyAlignment="1" applyProtection="1">
      <alignment horizontal="center" vertical="top" wrapText="1"/>
    </xf>
    <xf numFmtId="0" fontId="23" fillId="0" borderId="16" xfId="2" applyNumberFormat="1" applyFont="1" applyFill="1" applyBorder="1" applyAlignment="1" applyProtection="1">
      <alignment horizontal="left" vertical="top" wrapText="1"/>
    </xf>
    <xf numFmtId="0" fontId="23" fillId="0" borderId="16" xfId="2" applyNumberFormat="1" applyFont="1" applyFill="1" applyBorder="1" applyAlignment="1" applyProtection="1">
      <alignment horizontal="center" vertical="top" wrapText="1"/>
    </xf>
    <xf numFmtId="2" fontId="23" fillId="0" borderId="16" xfId="2" applyNumberFormat="1" applyFont="1" applyFill="1" applyBorder="1" applyAlignment="1" applyProtection="1">
      <alignment horizontal="right" vertical="top" wrapText="1"/>
    </xf>
    <xf numFmtId="0" fontId="23" fillId="0" borderId="16" xfId="2" applyNumberFormat="1" applyFont="1" applyFill="1" applyBorder="1" applyAlignment="1" applyProtection="1">
      <alignment vertical="top" wrapText="1"/>
    </xf>
    <xf numFmtId="0" fontId="3" fillId="0" borderId="17" xfId="0" applyFont="1" applyFill="1" applyBorder="1" applyAlignment="1">
      <alignment vertical="top"/>
    </xf>
    <xf numFmtId="166" fontId="3" fillId="0" borderId="1" xfId="2" applyNumberFormat="1" applyFont="1" applyFill="1" applyBorder="1" applyAlignment="1" applyProtection="1">
      <alignment vertical="top" wrapText="1"/>
    </xf>
    <xf numFmtId="168" fontId="3" fillId="0" borderId="1" xfId="2" applyNumberFormat="1" applyFont="1" applyFill="1" applyBorder="1" applyAlignment="1" applyProtection="1">
      <alignment vertical="top" wrapText="1"/>
    </xf>
    <xf numFmtId="164" fontId="23" fillId="0" borderId="1" xfId="2" applyNumberFormat="1" applyFont="1" applyFill="1" applyBorder="1" applyAlignment="1" applyProtection="1">
      <alignment vertical="top" wrapText="1"/>
    </xf>
    <xf numFmtId="2" fontId="23" fillId="0" borderId="1" xfId="2" applyNumberFormat="1" applyFont="1" applyFill="1" applyBorder="1" applyAlignment="1" applyProtection="1">
      <alignment vertical="top" wrapText="1"/>
    </xf>
    <xf numFmtId="169" fontId="3" fillId="0" borderId="1" xfId="2" applyNumberFormat="1" applyFont="1" applyFill="1" applyBorder="1" applyAlignment="1" applyProtection="1">
      <alignment horizontal="right" vertical="top" wrapText="1"/>
    </xf>
    <xf numFmtId="164" fontId="3" fillId="0" borderId="1" xfId="2" applyNumberFormat="1" applyFont="1" applyFill="1" applyBorder="1" applyAlignment="1" applyProtection="1">
      <alignment horizontal="right" vertical="top" wrapText="1"/>
    </xf>
    <xf numFmtId="168" fontId="3" fillId="0" borderId="1" xfId="2" applyNumberFormat="1" applyFont="1" applyFill="1" applyBorder="1" applyAlignment="1" applyProtection="1">
      <alignment horizontal="right" vertical="top" wrapText="1"/>
    </xf>
    <xf numFmtId="0" fontId="3" fillId="0" borderId="1" xfId="0" applyFont="1" applyBorder="1" applyAlignment="1">
      <alignment horizontal="right" vertical="top"/>
    </xf>
    <xf numFmtId="164" fontId="24" fillId="0" borderId="1" xfId="2" applyNumberFormat="1" applyFont="1" applyFill="1" applyBorder="1" applyAlignment="1" applyProtection="1">
      <alignment horizontal="right" vertical="top" wrapText="1"/>
    </xf>
    <xf numFmtId="0" fontId="22" fillId="0" borderId="1" xfId="2" applyNumberFormat="1" applyFont="1" applyFill="1" applyBorder="1" applyAlignment="1" applyProtection="1">
      <alignment vertical="center"/>
    </xf>
    <xf numFmtId="0" fontId="23" fillId="0" borderId="1" xfId="2" applyNumberFormat="1" applyFont="1" applyFill="1" applyBorder="1" applyAlignment="1" applyProtection="1">
      <alignment horizontal="left" vertical="top" wrapText="1"/>
    </xf>
    <xf numFmtId="0" fontId="23" fillId="0" borderId="1" xfId="2" applyNumberFormat="1" applyFont="1" applyFill="1" applyBorder="1" applyAlignment="1" applyProtection="1">
      <alignment horizontal="center" vertical="top" wrapText="1"/>
    </xf>
    <xf numFmtId="164" fontId="23" fillId="0" borderId="1" xfId="2" applyNumberFormat="1" applyFont="1" applyFill="1" applyBorder="1" applyAlignment="1" applyProtection="1">
      <alignment horizontal="right" vertical="top" wrapText="1"/>
    </xf>
    <xf numFmtId="2" fontId="23" fillId="0" borderId="1" xfId="2" applyNumberFormat="1" applyFont="1" applyFill="1" applyBorder="1" applyAlignment="1" applyProtection="1">
      <alignment horizontal="right" vertical="top" wrapText="1"/>
    </xf>
    <xf numFmtId="1" fontId="23" fillId="0" borderId="1" xfId="2" applyNumberFormat="1" applyFont="1" applyFill="1" applyBorder="1" applyAlignment="1" applyProtection="1">
      <alignment horizontal="right" vertical="top" wrapText="1"/>
    </xf>
    <xf numFmtId="165" fontId="23" fillId="0" borderId="1" xfId="2" applyNumberFormat="1" applyFont="1" applyFill="1" applyBorder="1" applyAlignment="1" applyProtection="1">
      <alignment horizontal="right" vertical="top" wrapText="1"/>
    </xf>
    <xf numFmtId="166" fontId="23" fillId="0" borderId="1" xfId="2" applyNumberFormat="1" applyFont="1" applyFill="1" applyBorder="1" applyAlignment="1" applyProtection="1">
      <alignment horizontal="right" vertical="top" wrapText="1"/>
    </xf>
    <xf numFmtId="167" fontId="23" fillId="0" borderId="1" xfId="2" applyNumberFormat="1" applyFont="1" applyFill="1" applyBorder="1" applyAlignment="1" applyProtection="1">
      <alignment horizontal="right" vertical="top" wrapText="1"/>
    </xf>
    <xf numFmtId="169" fontId="23" fillId="0" borderId="1" xfId="2" applyNumberFormat="1" applyFont="1" applyFill="1" applyBorder="1" applyAlignment="1" applyProtection="1">
      <alignment horizontal="right" vertical="top" wrapText="1"/>
    </xf>
    <xf numFmtId="0" fontId="3" fillId="0" borderId="1" xfId="0" applyFont="1" applyFill="1" applyBorder="1" applyAlignment="1">
      <alignment horizontal="right" vertical="top"/>
    </xf>
    <xf numFmtId="0" fontId="22" fillId="0" borderId="14" xfId="2" applyNumberFormat="1" applyFont="1" applyFill="1" applyBorder="1" applyAlignment="1" applyProtection="1">
      <alignment vertical="center"/>
    </xf>
    <xf numFmtId="166" fontId="23" fillId="0" borderId="16" xfId="2" applyNumberFormat="1" applyFont="1" applyFill="1" applyBorder="1" applyAlignment="1" applyProtection="1">
      <alignment horizontal="right" vertical="top" wrapText="1"/>
    </xf>
    <xf numFmtId="166" fontId="3" fillId="0" borderId="0" xfId="0" applyNumberFormat="1" applyFont="1"/>
    <xf numFmtId="0" fontId="3" fillId="0" borderId="0" xfId="0" applyFont="1" applyAlignment="1">
      <alignment wrapText="1"/>
    </xf>
    <xf numFmtId="49" fontId="23" fillId="0" borderId="12" xfId="2" applyNumberFormat="1" applyFont="1" applyFill="1" applyBorder="1" applyAlignment="1" applyProtection="1">
      <alignment horizontal="center" vertical="top" wrapText="1"/>
    </xf>
    <xf numFmtId="0" fontId="23" fillId="0" borderId="1" xfId="2" applyNumberFormat="1" applyFont="1" applyFill="1" applyBorder="1" applyAlignment="1" applyProtection="1">
      <alignment horizontal="left" vertical="top" wrapText="1"/>
    </xf>
    <xf numFmtId="0" fontId="23" fillId="0" borderId="1" xfId="2" applyNumberFormat="1" applyFont="1" applyFill="1" applyBorder="1" applyAlignment="1" applyProtection="1">
      <alignment horizontal="center" vertical="top" wrapText="1"/>
    </xf>
    <xf numFmtId="164" fontId="23" fillId="0" borderId="1" xfId="2" applyNumberFormat="1" applyFont="1" applyFill="1" applyBorder="1" applyAlignment="1" applyProtection="1">
      <alignment horizontal="right" vertical="top" wrapText="1"/>
    </xf>
    <xf numFmtId="2" fontId="23" fillId="0" borderId="1" xfId="2" applyNumberFormat="1" applyFont="1" applyFill="1" applyBorder="1" applyAlignment="1" applyProtection="1">
      <alignment horizontal="right" vertical="top" wrapText="1"/>
    </xf>
    <xf numFmtId="165" fontId="23" fillId="0" borderId="1" xfId="2" applyNumberFormat="1" applyFont="1" applyFill="1" applyBorder="1" applyAlignment="1" applyProtection="1">
      <alignment horizontal="right" vertical="top" wrapText="1"/>
    </xf>
    <xf numFmtId="166" fontId="23" fillId="0" borderId="1" xfId="2" applyNumberFormat="1" applyFont="1" applyFill="1" applyBorder="1" applyAlignment="1" applyProtection="1">
      <alignment horizontal="right" vertical="top"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4" fillId="0" borderId="0" xfId="1" applyFont="1" applyFill="1" applyAlignment="1">
      <alignment horizontal="left" wrapText="1"/>
    </xf>
    <xf numFmtId="0" fontId="5" fillId="0" borderId="0" xfId="0" applyFont="1" applyAlignment="1">
      <alignment horizontal="center"/>
    </xf>
    <xf numFmtId="0" fontId="18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4 2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1"/>
  <sheetViews>
    <sheetView tabSelected="1" view="pageBreakPreview" topLeftCell="A2" zoomScaleNormal="100" zoomScaleSheetLayoutView="100" workbookViewId="0">
      <selection activeCell="C4" sqref="C4"/>
    </sheetView>
  </sheetViews>
  <sheetFormatPr defaultColWidth="9.140625" defaultRowHeight="12.75" outlineLevelCol="1" x14ac:dyDescent="0.2"/>
  <cols>
    <col min="1" max="1" width="5.5703125" style="42" customWidth="1"/>
    <col min="2" max="2" width="35" style="42" customWidth="1"/>
    <col min="3" max="3" width="8.85546875" style="42" customWidth="1"/>
    <col min="4" max="4" width="11.140625" style="42" customWidth="1"/>
    <col min="5" max="5" width="18.140625" style="42" customWidth="1" outlineLevel="1"/>
    <col min="6" max="7" width="9.140625" style="42" customWidth="1" outlineLevel="1"/>
    <col min="8" max="8" width="12.140625" style="42" customWidth="1" outlineLevel="1"/>
    <col min="9" max="9" width="31.85546875" style="5" customWidth="1"/>
    <col min="10" max="10" width="9.140625" style="5"/>
    <col min="11" max="11" width="10" style="5" customWidth="1"/>
    <col min="12" max="12" width="10.42578125" style="5" customWidth="1"/>
    <col min="13" max="16384" width="9.140625" style="42"/>
  </cols>
  <sheetData>
    <row r="1" spans="1:12" s="8" customFormat="1" ht="15.75" hidden="1" customHeight="1" x14ac:dyDescent="0.25">
      <c r="A1" s="9"/>
      <c r="B1" s="10"/>
      <c r="C1" s="11"/>
      <c r="D1" s="9"/>
      <c r="E1" s="12"/>
      <c r="F1" s="13"/>
      <c r="G1" s="14"/>
      <c r="H1" s="14"/>
      <c r="I1" s="14"/>
      <c r="J1" s="14"/>
      <c r="K1" s="14"/>
      <c r="L1" s="15" t="s">
        <v>20</v>
      </c>
    </row>
    <row r="2" spans="1:12" s="7" customFormat="1" ht="19.899999999999999" customHeight="1" x14ac:dyDescent="0.25">
      <c r="A2" s="36" t="s">
        <v>16</v>
      </c>
      <c r="B2" s="37"/>
      <c r="C2" s="37"/>
      <c r="D2" s="16"/>
      <c r="E2" s="17"/>
      <c r="F2" s="18"/>
      <c r="G2" s="18"/>
      <c r="H2" s="18"/>
      <c r="I2" s="19" t="s">
        <v>19</v>
      </c>
      <c r="J2" s="20"/>
      <c r="K2" s="18"/>
      <c r="L2" s="21"/>
    </row>
    <row r="3" spans="1:12" s="7" customFormat="1" ht="47.25" customHeight="1" x14ac:dyDescent="0.25">
      <c r="A3" s="121" t="s">
        <v>17</v>
      </c>
      <c r="B3" s="121"/>
      <c r="C3" s="121"/>
      <c r="D3" s="16"/>
      <c r="E3" s="17"/>
      <c r="F3" s="18"/>
      <c r="G3" s="18"/>
      <c r="H3" s="18"/>
      <c r="I3" s="122" t="s">
        <v>24</v>
      </c>
      <c r="J3" s="122"/>
      <c r="K3" s="122"/>
      <c r="L3" s="122"/>
    </row>
    <row r="4" spans="1:12" s="7" customFormat="1" ht="27" customHeight="1" x14ac:dyDescent="0.25">
      <c r="A4" s="38" t="s">
        <v>18</v>
      </c>
      <c r="B4" s="37"/>
      <c r="C4" s="37"/>
      <c r="D4" s="16"/>
      <c r="E4" s="17"/>
      <c r="F4" s="18"/>
      <c r="G4" s="18"/>
      <c r="H4" s="18"/>
      <c r="I4" s="122" t="s">
        <v>25</v>
      </c>
      <c r="J4" s="122"/>
      <c r="K4" s="18"/>
      <c r="L4" s="21"/>
    </row>
    <row r="5" spans="1:12" s="20" customFormat="1" ht="25.5" customHeight="1" x14ac:dyDescent="0.25">
      <c r="A5" s="38" t="s">
        <v>21</v>
      </c>
      <c r="B5" s="39"/>
      <c r="C5" s="40"/>
      <c r="D5" s="22"/>
      <c r="E5" s="23"/>
      <c r="I5" s="24" t="s">
        <v>33</v>
      </c>
      <c r="L5" s="25"/>
    </row>
    <row r="6" spans="1:12" x14ac:dyDescent="0.2">
      <c r="A6" s="1"/>
      <c r="B6" s="46"/>
      <c r="C6" s="45"/>
      <c r="D6" s="43"/>
      <c r="F6" s="51"/>
      <c r="G6" s="44"/>
      <c r="H6" s="2"/>
    </row>
    <row r="7" spans="1:12" ht="18.75" x14ac:dyDescent="0.3">
      <c r="A7" s="123" t="s">
        <v>141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</row>
    <row r="8" spans="1:12" ht="9.75" customHeight="1" x14ac:dyDescent="0.3">
      <c r="A8" s="3"/>
      <c r="B8" s="3"/>
      <c r="C8" s="3"/>
      <c r="D8" s="3"/>
      <c r="E8" s="3"/>
      <c r="F8" s="3"/>
      <c r="G8" s="4"/>
      <c r="H8" s="4"/>
      <c r="I8" s="6"/>
      <c r="J8" s="6"/>
      <c r="K8" s="6"/>
      <c r="L8" s="6"/>
    </row>
    <row r="9" spans="1:12" ht="24" customHeight="1" x14ac:dyDescent="0.25">
      <c r="A9" s="124" t="s">
        <v>235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</row>
    <row r="10" spans="1:12" x14ac:dyDescent="0.2">
      <c r="A10" s="126" t="s">
        <v>3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</row>
    <row r="11" spans="1:12" ht="25.5" customHeight="1" x14ac:dyDescent="0.25">
      <c r="A11" s="127" t="s">
        <v>234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</row>
    <row r="12" spans="1:12" x14ac:dyDescent="0.2">
      <c r="A12" s="134" t="s">
        <v>4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</row>
    <row r="13" spans="1:12" ht="15" customHeight="1" thickBot="1" x14ac:dyDescent="0.35">
      <c r="A13" s="51"/>
      <c r="B13" s="3"/>
      <c r="C13" s="3"/>
      <c r="D13" s="3"/>
      <c r="E13" s="3"/>
      <c r="F13" s="3"/>
      <c r="G13" s="4"/>
      <c r="H13" s="4"/>
      <c r="I13" s="6"/>
      <c r="J13" s="6"/>
      <c r="K13" s="6"/>
      <c r="L13" s="6"/>
    </row>
    <row r="14" spans="1:12" ht="13.5" thickBot="1" x14ac:dyDescent="0.25">
      <c r="A14" s="132" t="s">
        <v>5</v>
      </c>
      <c r="B14" s="132" t="s">
        <v>6</v>
      </c>
      <c r="C14" s="129" t="s">
        <v>7</v>
      </c>
      <c r="D14" s="131"/>
      <c r="E14" s="129" t="s">
        <v>8</v>
      </c>
      <c r="F14" s="130"/>
      <c r="G14" s="130"/>
      <c r="H14" s="131"/>
      <c r="I14" s="129" t="s">
        <v>9</v>
      </c>
      <c r="J14" s="130"/>
      <c r="K14" s="130"/>
      <c r="L14" s="131"/>
    </row>
    <row r="15" spans="1:12" ht="63.75" customHeight="1" thickBot="1" x14ac:dyDescent="0.25">
      <c r="A15" s="133"/>
      <c r="B15" s="133"/>
      <c r="C15" s="26" t="s">
        <v>1</v>
      </c>
      <c r="D15" s="27" t="s">
        <v>10</v>
      </c>
      <c r="E15" s="26" t="s">
        <v>0</v>
      </c>
      <c r="F15" s="27" t="s">
        <v>1</v>
      </c>
      <c r="G15" s="28" t="s">
        <v>10</v>
      </c>
      <c r="H15" s="29" t="s">
        <v>11</v>
      </c>
      <c r="I15" s="26" t="s">
        <v>0</v>
      </c>
      <c r="J15" s="27" t="s">
        <v>1</v>
      </c>
      <c r="K15" s="26" t="s">
        <v>10</v>
      </c>
      <c r="L15" s="30" t="s">
        <v>12</v>
      </c>
    </row>
    <row r="16" spans="1:12" ht="13.5" thickBot="1" x14ac:dyDescent="0.25">
      <c r="A16" s="31">
        <v>1</v>
      </c>
      <c r="B16" s="32">
        <v>2</v>
      </c>
      <c r="C16" s="31">
        <v>3</v>
      </c>
      <c r="D16" s="32">
        <v>4</v>
      </c>
      <c r="E16" s="31">
        <v>5</v>
      </c>
      <c r="F16" s="32">
        <v>6</v>
      </c>
      <c r="G16" s="33">
        <v>7</v>
      </c>
      <c r="H16" s="34">
        <v>8</v>
      </c>
      <c r="I16" s="31">
        <v>9</v>
      </c>
      <c r="J16" s="32">
        <v>10</v>
      </c>
      <c r="K16" s="31">
        <v>11</v>
      </c>
      <c r="L16" s="35">
        <v>12</v>
      </c>
    </row>
    <row r="17" spans="1:12" x14ac:dyDescent="0.2">
      <c r="A17" s="77" t="s">
        <v>142</v>
      </c>
      <c r="B17" s="106"/>
      <c r="C17" s="106"/>
      <c r="D17" s="106"/>
      <c r="E17" s="106"/>
      <c r="F17" s="78"/>
      <c r="G17" s="78"/>
      <c r="H17" s="78"/>
      <c r="I17" s="78"/>
      <c r="J17" s="78"/>
      <c r="K17" s="78"/>
      <c r="L17" s="53"/>
    </row>
    <row r="18" spans="1:12" ht="25.5" x14ac:dyDescent="0.2">
      <c r="A18" s="71" t="s">
        <v>42</v>
      </c>
      <c r="B18" s="96" t="s">
        <v>143</v>
      </c>
      <c r="C18" s="97" t="s">
        <v>14</v>
      </c>
      <c r="D18" s="94" t="s">
        <v>185</v>
      </c>
      <c r="E18" s="96"/>
      <c r="F18" s="52"/>
      <c r="G18" s="52"/>
      <c r="H18" s="56"/>
      <c r="I18" s="96" t="s">
        <v>144</v>
      </c>
      <c r="J18" s="97" t="s">
        <v>2</v>
      </c>
      <c r="K18" s="99">
        <v>16.03</v>
      </c>
      <c r="L18" s="54" t="s">
        <v>32</v>
      </c>
    </row>
    <row r="19" spans="1:12" ht="25.5" x14ac:dyDescent="0.2">
      <c r="A19" s="71" t="s">
        <v>45</v>
      </c>
      <c r="B19" s="96" t="s">
        <v>133</v>
      </c>
      <c r="C19" s="97" t="s">
        <v>47</v>
      </c>
      <c r="D19" s="99" t="s">
        <v>186</v>
      </c>
      <c r="E19" s="55" t="s">
        <v>89</v>
      </c>
      <c r="F19" s="52" t="s">
        <v>39</v>
      </c>
      <c r="G19" s="52">
        <v>3</v>
      </c>
      <c r="H19" s="52" t="s">
        <v>38</v>
      </c>
      <c r="I19" s="73"/>
      <c r="J19" s="74"/>
      <c r="K19" s="75"/>
      <c r="L19" s="54"/>
    </row>
    <row r="20" spans="1:12" ht="25.5" x14ac:dyDescent="0.2">
      <c r="A20" s="71" t="s">
        <v>48</v>
      </c>
      <c r="B20" s="96" t="s">
        <v>145</v>
      </c>
      <c r="C20" s="97" t="s">
        <v>2</v>
      </c>
      <c r="D20" s="100">
        <v>35</v>
      </c>
      <c r="E20" s="96" t="s">
        <v>51</v>
      </c>
      <c r="F20" s="58"/>
      <c r="G20" s="59"/>
      <c r="H20" s="52"/>
      <c r="I20" s="60"/>
      <c r="J20" s="61"/>
      <c r="K20" s="62"/>
      <c r="L20" s="54"/>
    </row>
    <row r="21" spans="1:12" ht="25.5" x14ac:dyDescent="0.2">
      <c r="A21" s="71" t="s">
        <v>49</v>
      </c>
      <c r="B21" s="96" t="s">
        <v>146</v>
      </c>
      <c r="C21" s="97" t="s">
        <v>111</v>
      </c>
      <c r="D21" s="98" t="s">
        <v>187</v>
      </c>
      <c r="E21" s="96"/>
      <c r="F21" s="58"/>
      <c r="G21" s="59"/>
      <c r="H21" s="52"/>
      <c r="I21" s="96" t="s">
        <v>147</v>
      </c>
      <c r="J21" s="97" t="s">
        <v>148</v>
      </c>
      <c r="K21" s="101">
        <v>3.6200000000000003E-2</v>
      </c>
      <c r="L21" s="54" t="s">
        <v>32</v>
      </c>
    </row>
    <row r="22" spans="1:12" ht="17.25" customHeight="1" x14ac:dyDescent="0.2">
      <c r="A22" s="110" t="s">
        <v>52</v>
      </c>
      <c r="B22" s="111" t="s">
        <v>149</v>
      </c>
      <c r="C22" s="112" t="s">
        <v>14</v>
      </c>
      <c r="D22" s="116" t="s">
        <v>188</v>
      </c>
      <c r="E22" s="112"/>
      <c r="F22" s="112"/>
      <c r="G22" s="112"/>
      <c r="H22" s="112"/>
      <c r="I22" s="63" t="s">
        <v>191</v>
      </c>
      <c r="J22" s="64" t="s">
        <v>15</v>
      </c>
      <c r="K22" s="67">
        <v>0.37327199999999999</v>
      </c>
      <c r="L22" s="54" t="s">
        <v>32</v>
      </c>
    </row>
    <row r="23" spans="1:12" ht="38.25" x14ac:dyDescent="0.2">
      <c r="A23" s="110"/>
      <c r="B23" s="111"/>
      <c r="C23" s="112"/>
      <c r="D23" s="116"/>
      <c r="E23" s="112"/>
      <c r="F23" s="112"/>
      <c r="G23" s="112"/>
      <c r="H23" s="112"/>
      <c r="I23" s="63" t="s">
        <v>192</v>
      </c>
      <c r="J23" s="64" t="s">
        <v>15</v>
      </c>
      <c r="K23" s="67">
        <v>0.186636</v>
      </c>
      <c r="L23" s="54" t="s">
        <v>32</v>
      </c>
    </row>
    <row r="24" spans="1:12" ht="38.25" x14ac:dyDescent="0.2">
      <c r="A24" s="110"/>
      <c r="B24" s="111"/>
      <c r="C24" s="112"/>
      <c r="D24" s="116"/>
      <c r="E24" s="112"/>
      <c r="F24" s="112"/>
      <c r="G24" s="112"/>
      <c r="H24" s="112"/>
      <c r="I24" s="96" t="s">
        <v>150</v>
      </c>
      <c r="J24" s="97" t="s">
        <v>2</v>
      </c>
      <c r="K24" s="98">
        <v>2.0129999999999999</v>
      </c>
      <c r="L24" s="54" t="s">
        <v>32</v>
      </c>
    </row>
    <row r="25" spans="1:12" ht="43.5" customHeight="1" x14ac:dyDescent="0.2">
      <c r="A25" s="110" t="s">
        <v>53</v>
      </c>
      <c r="B25" s="111" t="s">
        <v>189</v>
      </c>
      <c r="C25" s="112" t="s">
        <v>14</v>
      </c>
      <c r="D25" s="113" t="s">
        <v>190</v>
      </c>
      <c r="E25" s="112"/>
      <c r="F25" s="112"/>
      <c r="G25" s="112"/>
      <c r="H25" s="112"/>
      <c r="I25" s="96" t="s">
        <v>151</v>
      </c>
      <c r="J25" s="97" t="s">
        <v>15</v>
      </c>
      <c r="K25" s="99">
        <v>32.96</v>
      </c>
      <c r="L25" s="54" t="s">
        <v>32</v>
      </c>
    </row>
    <row r="26" spans="1:12" ht="89.25" x14ac:dyDescent="0.2">
      <c r="A26" s="110"/>
      <c r="B26" s="111"/>
      <c r="C26" s="112"/>
      <c r="D26" s="113"/>
      <c r="E26" s="112"/>
      <c r="F26" s="112"/>
      <c r="G26" s="112"/>
      <c r="H26" s="112"/>
      <c r="I26" s="96" t="s">
        <v>152</v>
      </c>
      <c r="J26" s="97" t="s">
        <v>15</v>
      </c>
      <c r="K26" s="103">
        <f>51.2+51.2</f>
        <v>102.4</v>
      </c>
      <c r="L26" s="54" t="s">
        <v>32</v>
      </c>
    </row>
    <row r="27" spans="1:12" ht="15" customHeight="1" x14ac:dyDescent="0.2">
      <c r="A27" s="110" t="s">
        <v>54</v>
      </c>
      <c r="B27" s="111" t="s">
        <v>135</v>
      </c>
      <c r="C27" s="112" t="s">
        <v>14</v>
      </c>
      <c r="D27" s="113" t="s">
        <v>193</v>
      </c>
      <c r="E27" s="112"/>
      <c r="F27" s="112"/>
      <c r="G27" s="112"/>
      <c r="H27" s="112"/>
      <c r="I27" s="63" t="s">
        <v>127</v>
      </c>
      <c r="J27" s="64" t="s">
        <v>2</v>
      </c>
      <c r="K27" s="69">
        <v>0.41799999999999998</v>
      </c>
      <c r="L27" s="54" t="s">
        <v>32</v>
      </c>
    </row>
    <row r="28" spans="1:12" x14ac:dyDescent="0.2">
      <c r="A28" s="110"/>
      <c r="B28" s="111"/>
      <c r="C28" s="112"/>
      <c r="D28" s="113"/>
      <c r="E28" s="112"/>
      <c r="F28" s="112"/>
      <c r="G28" s="112"/>
      <c r="H28" s="112"/>
      <c r="I28" s="63" t="s">
        <v>34</v>
      </c>
      <c r="J28" s="64" t="s">
        <v>15</v>
      </c>
      <c r="K28" s="65">
        <v>1.0449999999999999E-2</v>
      </c>
      <c r="L28" s="54" t="s">
        <v>32</v>
      </c>
    </row>
    <row r="29" spans="1:12" ht="25.5" x14ac:dyDescent="0.2">
      <c r="A29" s="110"/>
      <c r="B29" s="111"/>
      <c r="C29" s="112"/>
      <c r="D29" s="113"/>
      <c r="E29" s="112"/>
      <c r="F29" s="112"/>
      <c r="G29" s="112"/>
      <c r="H29" s="112"/>
      <c r="I29" s="63" t="s">
        <v>128</v>
      </c>
      <c r="J29" s="64" t="s">
        <v>15</v>
      </c>
      <c r="K29" s="76">
        <v>10.45</v>
      </c>
      <c r="L29" s="54" t="s">
        <v>32</v>
      </c>
    </row>
    <row r="30" spans="1:12" ht="38.25" x14ac:dyDescent="0.2">
      <c r="A30" s="110"/>
      <c r="B30" s="111"/>
      <c r="C30" s="112"/>
      <c r="D30" s="113"/>
      <c r="E30" s="112"/>
      <c r="F30" s="112"/>
      <c r="G30" s="112"/>
      <c r="H30" s="112"/>
      <c r="I30" s="96" t="s">
        <v>50</v>
      </c>
      <c r="J30" s="97" t="s">
        <v>13</v>
      </c>
      <c r="K30" s="102">
        <f>0.01954+0.01568</f>
        <v>3.5220000000000001E-2</v>
      </c>
      <c r="L30" s="54" t="s">
        <v>32</v>
      </c>
    </row>
    <row r="31" spans="1:12" x14ac:dyDescent="0.2">
      <c r="A31" s="110"/>
      <c r="B31" s="111"/>
      <c r="C31" s="112"/>
      <c r="D31" s="113"/>
      <c r="E31" s="112"/>
      <c r="F31" s="112"/>
      <c r="G31" s="112"/>
      <c r="H31" s="112"/>
      <c r="I31" s="96" t="s">
        <v>95</v>
      </c>
      <c r="J31" s="97" t="s">
        <v>15</v>
      </c>
      <c r="K31" s="98">
        <v>28.738</v>
      </c>
      <c r="L31" s="54" t="s">
        <v>32</v>
      </c>
    </row>
    <row r="32" spans="1:12" ht="51" x14ac:dyDescent="0.2">
      <c r="A32" s="110"/>
      <c r="B32" s="111"/>
      <c r="C32" s="112"/>
      <c r="D32" s="113"/>
      <c r="E32" s="112"/>
      <c r="F32" s="112"/>
      <c r="G32" s="112"/>
      <c r="H32" s="112"/>
      <c r="I32" s="96" t="s">
        <v>99</v>
      </c>
      <c r="J32" s="97" t="s">
        <v>15</v>
      </c>
      <c r="K32" s="103">
        <v>125.4</v>
      </c>
      <c r="L32" s="54" t="s">
        <v>32</v>
      </c>
    </row>
    <row r="33" spans="1:12" ht="25.5" x14ac:dyDescent="0.2">
      <c r="A33" s="110"/>
      <c r="B33" s="111"/>
      <c r="C33" s="112"/>
      <c r="D33" s="113"/>
      <c r="E33" s="112"/>
      <c r="F33" s="112"/>
      <c r="G33" s="112"/>
      <c r="H33" s="112"/>
      <c r="I33" s="96" t="s">
        <v>100</v>
      </c>
      <c r="J33" s="97" t="s">
        <v>79</v>
      </c>
      <c r="K33" s="98">
        <v>10.973000000000001</v>
      </c>
      <c r="L33" s="54" t="s">
        <v>32</v>
      </c>
    </row>
    <row r="34" spans="1:12" ht="16.5" customHeight="1" x14ac:dyDescent="0.2">
      <c r="A34" s="110" t="s">
        <v>55</v>
      </c>
      <c r="B34" s="111" t="s">
        <v>101</v>
      </c>
      <c r="C34" s="112" t="s">
        <v>14</v>
      </c>
      <c r="D34" s="115" t="s">
        <v>194</v>
      </c>
      <c r="E34" s="112"/>
      <c r="F34" s="112"/>
      <c r="G34" s="112"/>
      <c r="H34" s="112"/>
      <c r="I34" s="63" t="s">
        <v>91</v>
      </c>
      <c r="J34" s="64" t="s">
        <v>39</v>
      </c>
      <c r="K34" s="65">
        <v>0.57152000000000003</v>
      </c>
      <c r="L34" s="54" t="s">
        <v>32</v>
      </c>
    </row>
    <row r="35" spans="1:12" x14ac:dyDescent="0.2">
      <c r="A35" s="110"/>
      <c r="B35" s="111"/>
      <c r="C35" s="112"/>
      <c r="D35" s="115"/>
      <c r="E35" s="112"/>
      <c r="F35" s="112"/>
      <c r="G35" s="112"/>
      <c r="H35" s="112"/>
      <c r="I35" s="63" t="s">
        <v>92</v>
      </c>
      <c r="J35" s="64" t="s">
        <v>13</v>
      </c>
      <c r="K35" s="66">
        <v>2.1432000000000001E-3</v>
      </c>
      <c r="L35" s="54" t="s">
        <v>32</v>
      </c>
    </row>
    <row r="36" spans="1:12" x14ac:dyDescent="0.2">
      <c r="A36" s="110"/>
      <c r="B36" s="111"/>
      <c r="C36" s="112"/>
      <c r="D36" s="115"/>
      <c r="E36" s="112"/>
      <c r="F36" s="112"/>
      <c r="G36" s="112"/>
      <c r="H36" s="112"/>
      <c r="I36" s="63" t="s">
        <v>93</v>
      </c>
      <c r="J36" s="64" t="s">
        <v>13</v>
      </c>
      <c r="K36" s="66">
        <v>4.7150000000000002E-4</v>
      </c>
      <c r="L36" s="54" t="s">
        <v>32</v>
      </c>
    </row>
    <row r="37" spans="1:12" ht="25.5" x14ac:dyDescent="0.2">
      <c r="A37" s="110"/>
      <c r="B37" s="111"/>
      <c r="C37" s="112"/>
      <c r="D37" s="115"/>
      <c r="E37" s="112"/>
      <c r="F37" s="112"/>
      <c r="G37" s="112"/>
      <c r="H37" s="112"/>
      <c r="I37" s="63" t="s">
        <v>94</v>
      </c>
      <c r="J37" s="64" t="s">
        <v>2</v>
      </c>
      <c r="K37" s="65">
        <v>0.14288000000000001</v>
      </c>
      <c r="L37" s="54" t="s">
        <v>32</v>
      </c>
    </row>
    <row r="38" spans="1:12" x14ac:dyDescent="0.2">
      <c r="A38" s="110"/>
      <c r="B38" s="111"/>
      <c r="C38" s="112"/>
      <c r="D38" s="115"/>
      <c r="E38" s="112"/>
      <c r="F38" s="112"/>
      <c r="G38" s="112"/>
      <c r="H38" s="112"/>
      <c r="I38" s="63" t="s">
        <v>95</v>
      </c>
      <c r="J38" s="64" t="s">
        <v>15</v>
      </c>
      <c r="K38" s="67">
        <v>0.43399799999999999</v>
      </c>
      <c r="L38" s="54" t="s">
        <v>32</v>
      </c>
    </row>
    <row r="39" spans="1:12" x14ac:dyDescent="0.2">
      <c r="A39" s="110"/>
      <c r="B39" s="111"/>
      <c r="C39" s="112"/>
      <c r="D39" s="115"/>
      <c r="E39" s="112"/>
      <c r="F39" s="112"/>
      <c r="G39" s="112"/>
      <c r="H39" s="112"/>
      <c r="I39" s="63" t="s">
        <v>96</v>
      </c>
      <c r="J39" s="64" t="s">
        <v>13</v>
      </c>
      <c r="K39" s="67">
        <v>1.1429999999999999E-3</v>
      </c>
      <c r="L39" s="54" t="s">
        <v>32</v>
      </c>
    </row>
    <row r="40" spans="1:12" ht="38.25" x14ac:dyDescent="0.2">
      <c r="A40" s="110"/>
      <c r="B40" s="111"/>
      <c r="C40" s="112"/>
      <c r="D40" s="115"/>
      <c r="E40" s="112"/>
      <c r="F40" s="112"/>
      <c r="G40" s="112"/>
      <c r="H40" s="112"/>
      <c r="I40" s="96" t="s">
        <v>50</v>
      </c>
      <c r="J40" s="97" t="s">
        <v>13</v>
      </c>
      <c r="K40" s="102">
        <v>1.197E-2</v>
      </c>
      <c r="L40" s="54" t="s">
        <v>32</v>
      </c>
    </row>
    <row r="41" spans="1:12" ht="25.5" x14ac:dyDescent="0.2">
      <c r="A41" s="71" t="s">
        <v>56</v>
      </c>
      <c r="B41" s="96" t="s">
        <v>46</v>
      </c>
      <c r="C41" s="97" t="s">
        <v>47</v>
      </c>
      <c r="D41" s="99">
        <v>0.03</v>
      </c>
      <c r="E41" s="96" t="s">
        <v>51</v>
      </c>
      <c r="F41" s="72"/>
      <c r="G41" s="72"/>
      <c r="H41" s="72"/>
      <c r="I41" s="96" t="s">
        <v>108</v>
      </c>
      <c r="J41" s="97" t="s">
        <v>39</v>
      </c>
      <c r="K41" s="100">
        <v>3</v>
      </c>
      <c r="L41" s="54" t="s">
        <v>32</v>
      </c>
    </row>
    <row r="42" spans="1:12" x14ac:dyDescent="0.2">
      <c r="A42" s="110" t="s">
        <v>57</v>
      </c>
      <c r="B42" s="111" t="s">
        <v>109</v>
      </c>
      <c r="C42" s="112" t="s">
        <v>44</v>
      </c>
      <c r="D42" s="113" t="s">
        <v>195</v>
      </c>
      <c r="E42" s="112"/>
      <c r="F42" s="112"/>
      <c r="G42" s="112"/>
      <c r="H42" s="112"/>
      <c r="I42" s="63" t="s">
        <v>132</v>
      </c>
      <c r="J42" s="64" t="s">
        <v>15</v>
      </c>
      <c r="K42" s="65">
        <v>0.53935999999999995</v>
      </c>
      <c r="L42" s="54" t="s">
        <v>32</v>
      </c>
    </row>
    <row r="43" spans="1:12" x14ac:dyDescent="0.2">
      <c r="A43" s="110" t="s">
        <v>58</v>
      </c>
      <c r="B43" s="111"/>
      <c r="C43" s="112"/>
      <c r="D43" s="113"/>
      <c r="E43" s="112" t="s">
        <v>153</v>
      </c>
      <c r="F43" s="112"/>
      <c r="G43" s="112"/>
      <c r="H43" s="112"/>
      <c r="I43" s="96" t="s">
        <v>110</v>
      </c>
      <c r="J43" s="97" t="s">
        <v>111</v>
      </c>
      <c r="K43" s="98">
        <v>6.742</v>
      </c>
      <c r="L43" s="54" t="s">
        <v>32</v>
      </c>
    </row>
    <row r="44" spans="1:12" x14ac:dyDescent="0.2">
      <c r="A44" s="79" t="s">
        <v>154</v>
      </c>
      <c r="B44" s="95"/>
      <c r="C44" s="95"/>
      <c r="D44" s="95"/>
      <c r="E44" s="95"/>
      <c r="F44" s="72"/>
      <c r="G44" s="72"/>
      <c r="H44" s="72"/>
      <c r="I44" s="96"/>
      <c r="J44" s="97"/>
      <c r="K44" s="89"/>
      <c r="L44" s="54"/>
    </row>
    <row r="45" spans="1:12" ht="25.5" x14ac:dyDescent="0.2">
      <c r="A45" s="71" t="s">
        <v>59</v>
      </c>
      <c r="B45" s="96" t="s">
        <v>143</v>
      </c>
      <c r="C45" s="97" t="s">
        <v>14</v>
      </c>
      <c r="D45" s="98" t="s">
        <v>196</v>
      </c>
      <c r="E45" s="96"/>
      <c r="F45" s="72"/>
      <c r="G45" s="72"/>
      <c r="H45" s="72"/>
      <c r="I45" s="96" t="s">
        <v>144</v>
      </c>
      <c r="J45" s="97" t="s">
        <v>2</v>
      </c>
      <c r="K45" s="99">
        <v>9.74</v>
      </c>
      <c r="L45" s="54" t="s">
        <v>32</v>
      </c>
    </row>
    <row r="46" spans="1:12" ht="25.5" x14ac:dyDescent="0.2">
      <c r="A46" s="71" t="s">
        <v>60</v>
      </c>
      <c r="B46" s="96" t="s">
        <v>133</v>
      </c>
      <c r="C46" s="97" t="s">
        <v>47</v>
      </c>
      <c r="D46" s="99" t="s">
        <v>88</v>
      </c>
      <c r="E46" s="55" t="s">
        <v>89</v>
      </c>
      <c r="F46" s="52" t="s">
        <v>39</v>
      </c>
      <c r="G46" s="52">
        <v>1</v>
      </c>
      <c r="H46" s="52" t="s">
        <v>38</v>
      </c>
      <c r="I46" s="63"/>
      <c r="J46" s="64"/>
      <c r="K46" s="86"/>
      <c r="L46" s="54"/>
    </row>
    <row r="47" spans="1:12" ht="35.25" x14ac:dyDescent="0.2">
      <c r="A47" s="71" t="s">
        <v>61</v>
      </c>
      <c r="B47" s="96" t="s">
        <v>98</v>
      </c>
      <c r="C47" s="97" t="s">
        <v>14</v>
      </c>
      <c r="D47" s="101" t="s">
        <v>197</v>
      </c>
      <c r="E47" s="57" t="s">
        <v>31</v>
      </c>
      <c r="F47" s="58" t="s">
        <v>13</v>
      </c>
      <c r="G47" s="59">
        <v>1.6062E-2</v>
      </c>
      <c r="H47" s="52" t="s">
        <v>38</v>
      </c>
      <c r="I47" s="96"/>
      <c r="J47" s="97"/>
      <c r="K47" s="88"/>
      <c r="L47" s="54"/>
    </row>
    <row r="48" spans="1:12" ht="28.5" customHeight="1" x14ac:dyDescent="0.2">
      <c r="A48" s="110" t="s">
        <v>62</v>
      </c>
      <c r="B48" s="111" t="s">
        <v>155</v>
      </c>
      <c r="C48" s="112" t="s">
        <v>14</v>
      </c>
      <c r="D48" s="113" t="s">
        <v>198</v>
      </c>
      <c r="E48" s="112" t="s">
        <v>51</v>
      </c>
      <c r="F48" s="112" t="s">
        <v>51</v>
      </c>
      <c r="G48" s="112" t="s">
        <v>51</v>
      </c>
      <c r="H48" s="112" t="s">
        <v>51</v>
      </c>
      <c r="I48" s="63" t="s">
        <v>199</v>
      </c>
      <c r="J48" s="64" t="s">
        <v>90</v>
      </c>
      <c r="K48" s="69">
        <v>1.6739999999999999</v>
      </c>
      <c r="L48" s="54" t="s">
        <v>32</v>
      </c>
    </row>
    <row r="49" spans="1:12" ht="51" x14ac:dyDescent="0.2">
      <c r="A49" s="110"/>
      <c r="B49" s="111"/>
      <c r="C49" s="112"/>
      <c r="D49" s="113"/>
      <c r="E49" s="112"/>
      <c r="F49" s="112"/>
      <c r="G49" s="112"/>
      <c r="H49" s="112"/>
      <c r="I49" s="63" t="s">
        <v>200</v>
      </c>
      <c r="J49" s="64" t="s">
        <v>90</v>
      </c>
      <c r="K49" s="76">
        <v>2.16</v>
      </c>
      <c r="L49" s="54" t="s">
        <v>32</v>
      </c>
    </row>
    <row r="50" spans="1:12" ht="89.25" x14ac:dyDescent="0.2">
      <c r="A50" s="110"/>
      <c r="B50" s="111"/>
      <c r="C50" s="112"/>
      <c r="D50" s="113"/>
      <c r="E50" s="112"/>
      <c r="F50" s="112"/>
      <c r="G50" s="112"/>
      <c r="H50" s="112"/>
      <c r="I50" s="63" t="s">
        <v>201</v>
      </c>
      <c r="J50" s="64" t="s">
        <v>44</v>
      </c>
      <c r="K50" s="65">
        <v>7.92E-3</v>
      </c>
      <c r="L50" s="54" t="s">
        <v>32</v>
      </c>
    </row>
    <row r="51" spans="1:12" ht="38.25" x14ac:dyDescent="0.2">
      <c r="A51" s="110"/>
      <c r="B51" s="111"/>
      <c r="C51" s="112"/>
      <c r="D51" s="113"/>
      <c r="E51" s="112"/>
      <c r="F51" s="112"/>
      <c r="G51" s="112"/>
      <c r="H51" s="112"/>
      <c r="I51" s="63" t="s">
        <v>202</v>
      </c>
      <c r="J51" s="64" t="s">
        <v>47</v>
      </c>
      <c r="K51" s="68">
        <v>6.0299999999999999E-2</v>
      </c>
      <c r="L51" s="54" t="s">
        <v>32</v>
      </c>
    </row>
    <row r="52" spans="1:12" ht="63.75" x14ac:dyDescent="0.2">
      <c r="A52" s="110"/>
      <c r="B52" s="111"/>
      <c r="C52" s="112"/>
      <c r="D52" s="113"/>
      <c r="E52" s="112"/>
      <c r="F52" s="112"/>
      <c r="G52" s="112"/>
      <c r="H52" s="112"/>
      <c r="I52" s="63" t="s">
        <v>203</v>
      </c>
      <c r="J52" s="64" t="s">
        <v>47</v>
      </c>
      <c r="K52" s="68">
        <v>0.33389999999999997</v>
      </c>
      <c r="L52" s="54" t="s">
        <v>32</v>
      </c>
    </row>
    <row r="53" spans="1:12" ht="63.75" x14ac:dyDescent="0.2">
      <c r="A53" s="110"/>
      <c r="B53" s="111"/>
      <c r="C53" s="112"/>
      <c r="D53" s="113"/>
      <c r="E53" s="112"/>
      <c r="F53" s="112"/>
      <c r="G53" s="112"/>
      <c r="H53" s="112"/>
      <c r="I53" s="63" t="s">
        <v>204</v>
      </c>
      <c r="J53" s="64" t="s">
        <v>47</v>
      </c>
      <c r="K53" s="65">
        <v>0.14921999999999999</v>
      </c>
      <c r="L53" s="54" t="s">
        <v>32</v>
      </c>
    </row>
    <row r="54" spans="1:12" ht="63.75" x14ac:dyDescent="0.2">
      <c r="A54" s="110"/>
      <c r="B54" s="111"/>
      <c r="C54" s="112"/>
      <c r="D54" s="113"/>
      <c r="E54" s="112"/>
      <c r="F54" s="112"/>
      <c r="G54" s="112"/>
      <c r="H54" s="112"/>
      <c r="I54" s="63" t="s">
        <v>205</v>
      </c>
      <c r="J54" s="64" t="s">
        <v>90</v>
      </c>
      <c r="K54" s="69">
        <v>1.3859999999999999</v>
      </c>
      <c r="L54" s="54" t="s">
        <v>32</v>
      </c>
    </row>
    <row r="55" spans="1:12" ht="38.25" x14ac:dyDescent="0.2">
      <c r="A55" s="110"/>
      <c r="B55" s="111"/>
      <c r="C55" s="112"/>
      <c r="D55" s="113"/>
      <c r="E55" s="112"/>
      <c r="F55" s="112"/>
      <c r="G55" s="112"/>
      <c r="H55" s="112"/>
      <c r="I55" s="63" t="s">
        <v>206</v>
      </c>
      <c r="J55" s="64" t="s">
        <v>90</v>
      </c>
      <c r="K55" s="69">
        <v>4.8419999999999996</v>
      </c>
      <c r="L55" s="54" t="s">
        <v>32</v>
      </c>
    </row>
    <row r="56" spans="1:12" ht="38.25" x14ac:dyDescent="0.2">
      <c r="A56" s="110"/>
      <c r="B56" s="111"/>
      <c r="C56" s="112"/>
      <c r="D56" s="113"/>
      <c r="E56" s="112"/>
      <c r="F56" s="112"/>
      <c r="G56" s="112"/>
      <c r="H56" s="112"/>
      <c r="I56" s="63" t="s">
        <v>207</v>
      </c>
      <c r="J56" s="64" t="s">
        <v>90</v>
      </c>
      <c r="K56" s="69">
        <v>0.82799999999999996</v>
      </c>
      <c r="L56" s="54" t="s">
        <v>32</v>
      </c>
    </row>
    <row r="57" spans="1:12" ht="63.75" x14ac:dyDescent="0.2">
      <c r="A57" s="110"/>
      <c r="B57" s="111"/>
      <c r="C57" s="112"/>
      <c r="D57" s="113"/>
      <c r="E57" s="112"/>
      <c r="F57" s="112"/>
      <c r="G57" s="112"/>
      <c r="H57" s="112"/>
      <c r="I57" s="63" t="s">
        <v>208</v>
      </c>
      <c r="J57" s="64" t="s">
        <v>47</v>
      </c>
      <c r="K57" s="68">
        <v>4.3200000000000002E-2</v>
      </c>
      <c r="L57" s="54" t="s">
        <v>32</v>
      </c>
    </row>
    <row r="58" spans="1:12" ht="51" x14ac:dyDescent="0.2">
      <c r="A58" s="110"/>
      <c r="B58" s="111"/>
      <c r="C58" s="112"/>
      <c r="D58" s="113"/>
      <c r="E58" s="112"/>
      <c r="F58" s="112"/>
      <c r="G58" s="112"/>
      <c r="H58" s="112"/>
      <c r="I58" s="63" t="s">
        <v>209</v>
      </c>
      <c r="J58" s="64" t="s">
        <v>47</v>
      </c>
      <c r="K58" s="65">
        <v>2.0879999999999999E-2</v>
      </c>
      <c r="L58" s="54" t="s">
        <v>32</v>
      </c>
    </row>
    <row r="59" spans="1:12" ht="102" x14ac:dyDescent="0.2">
      <c r="A59" s="110"/>
      <c r="B59" s="111"/>
      <c r="C59" s="112"/>
      <c r="D59" s="113"/>
      <c r="E59" s="112"/>
      <c r="F59" s="112"/>
      <c r="G59" s="112"/>
      <c r="H59" s="112"/>
      <c r="I59" s="63" t="s">
        <v>210</v>
      </c>
      <c r="J59" s="64" t="s">
        <v>15</v>
      </c>
      <c r="K59" s="76">
        <v>1.08</v>
      </c>
      <c r="L59" s="54" t="s">
        <v>32</v>
      </c>
    </row>
    <row r="60" spans="1:12" ht="38.25" x14ac:dyDescent="0.2">
      <c r="A60" s="110"/>
      <c r="B60" s="111"/>
      <c r="C60" s="112"/>
      <c r="D60" s="113"/>
      <c r="E60" s="112"/>
      <c r="F60" s="112"/>
      <c r="G60" s="112"/>
      <c r="H60" s="112"/>
      <c r="I60" s="63" t="s">
        <v>151</v>
      </c>
      <c r="J60" s="64" t="s">
        <v>15</v>
      </c>
      <c r="K60" s="69">
        <v>0.19800000000000001</v>
      </c>
      <c r="L60" s="54" t="s">
        <v>32</v>
      </c>
    </row>
    <row r="61" spans="1:12" ht="63.75" x14ac:dyDescent="0.2">
      <c r="A61" s="110"/>
      <c r="B61" s="111"/>
      <c r="C61" s="112"/>
      <c r="D61" s="113"/>
      <c r="E61" s="112"/>
      <c r="F61" s="112"/>
      <c r="G61" s="112"/>
      <c r="H61" s="112"/>
      <c r="I61" s="63" t="s">
        <v>211</v>
      </c>
      <c r="J61" s="64" t="s">
        <v>15</v>
      </c>
      <c r="K61" s="76">
        <v>0.81</v>
      </c>
      <c r="L61" s="54" t="s">
        <v>32</v>
      </c>
    </row>
    <row r="62" spans="1:12" ht="89.25" x14ac:dyDescent="0.2">
      <c r="A62" s="110"/>
      <c r="B62" s="111"/>
      <c r="C62" s="112"/>
      <c r="D62" s="113"/>
      <c r="E62" s="112"/>
      <c r="F62" s="112"/>
      <c r="G62" s="112"/>
      <c r="H62" s="112"/>
      <c r="I62" s="96" t="s">
        <v>156</v>
      </c>
      <c r="J62" s="97" t="s">
        <v>39</v>
      </c>
      <c r="K62" s="98">
        <v>0.126</v>
      </c>
      <c r="L62" s="54" t="s">
        <v>32</v>
      </c>
    </row>
    <row r="63" spans="1:12" ht="25.5" x14ac:dyDescent="0.2">
      <c r="A63" s="110"/>
      <c r="B63" s="111"/>
      <c r="C63" s="112"/>
      <c r="D63" s="113"/>
      <c r="E63" s="112"/>
      <c r="F63" s="112"/>
      <c r="G63" s="112"/>
      <c r="H63" s="112"/>
      <c r="I63" s="96" t="s">
        <v>157</v>
      </c>
      <c r="J63" s="97" t="s">
        <v>2</v>
      </c>
      <c r="K63" s="98">
        <v>1.9259999999999999</v>
      </c>
      <c r="L63" s="54" t="s">
        <v>32</v>
      </c>
    </row>
    <row r="64" spans="1:12" x14ac:dyDescent="0.2">
      <c r="A64" s="110" t="s">
        <v>63</v>
      </c>
      <c r="B64" s="111" t="s">
        <v>135</v>
      </c>
      <c r="C64" s="112" t="s">
        <v>14</v>
      </c>
      <c r="D64" s="113">
        <v>0.53539999999999999</v>
      </c>
      <c r="E64" s="112" t="s">
        <v>51</v>
      </c>
      <c r="F64" s="112"/>
      <c r="G64" s="112"/>
      <c r="H64" s="112"/>
      <c r="I64" s="63" t="s">
        <v>127</v>
      </c>
      <c r="J64" s="64" t="s">
        <v>2</v>
      </c>
      <c r="K64" s="65">
        <v>0.21415999999999999</v>
      </c>
      <c r="L64" s="54" t="s">
        <v>32</v>
      </c>
    </row>
    <row r="65" spans="1:12" x14ac:dyDescent="0.2">
      <c r="A65" s="110"/>
      <c r="B65" s="111"/>
      <c r="C65" s="112"/>
      <c r="D65" s="113"/>
      <c r="E65" s="112"/>
      <c r="F65" s="112"/>
      <c r="G65" s="112"/>
      <c r="H65" s="112"/>
      <c r="I65" s="63" t="s">
        <v>34</v>
      </c>
      <c r="J65" s="64" t="s">
        <v>15</v>
      </c>
      <c r="K65" s="67">
        <v>5.3540000000000003E-3</v>
      </c>
      <c r="L65" s="54" t="s">
        <v>32</v>
      </c>
    </row>
    <row r="66" spans="1:12" ht="25.5" x14ac:dyDescent="0.2">
      <c r="A66" s="110"/>
      <c r="B66" s="111"/>
      <c r="C66" s="112"/>
      <c r="D66" s="113"/>
      <c r="E66" s="112"/>
      <c r="F66" s="112"/>
      <c r="G66" s="112"/>
      <c r="H66" s="112"/>
      <c r="I66" s="63" t="s">
        <v>128</v>
      </c>
      <c r="J66" s="64" t="s">
        <v>15</v>
      </c>
      <c r="K66" s="69">
        <v>5.3540000000000001</v>
      </c>
      <c r="L66" s="54" t="s">
        <v>32</v>
      </c>
    </row>
    <row r="67" spans="1:12" ht="38.25" x14ac:dyDescent="0.2">
      <c r="A67" s="110"/>
      <c r="B67" s="111"/>
      <c r="C67" s="112"/>
      <c r="D67" s="113"/>
      <c r="E67" s="112"/>
      <c r="F67" s="112"/>
      <c r="G67" s="112"/>
      <c r="H67" s="112"/>
      <c r="I67" s="96" t="s">
        <v>50</v>
      </c>
      <c r="J67" s="97" t="s">
        <v>13</v>
      </c>
      <c r="K67" s="102">
        <f>0.01001+0.00803</f>
        <v>1.804E-2</v>
      </c>
      <c r="L67" s="54" t="s">
        <v>32</v>
      </c>
    </row>
    <row r="68" spans="1:12" x14ac:dyDescent="0.2">
      <c r="A68" s="110"/>
      <c r="B68" s="111"/>
      <c r="C68" s="112"/>
      <c r="D68" s="113"/>
      <c r="E68" s="112"/>
      <c r="F68" s="112"/>
      <c r="G68" s="112"/>
      <c r="H68" s="112"/>
      <c r="I68" s="96" t="s">
        <v>95</v>
      </c>
      <c r="J68" s="97" t="s">
        <v>15</v>
      </c>
      <c r="K68" s="98">
        <v>14.724</v>
      </c>
      <c r="L68" s="54" t="s">
        <v>32</v>
      </c>
    </row>
    <row r="69" spans="1:12" ht="51" x14ac:dyDescent="0.2">
      <c r="A69" s="110"/>
      <c r="B69" s="111"/>
      <c r="C69" s="112"/>
      <c r="D69" s="113"/>
      <c r="E69" s="112"/>
      <c r="F69" s="112"/>
      <c r="G69" s="112"/>
      <c r="H69" s="112"/>
      <c r="I69" s="96" t="s">
        <v>99</v>
      </c>
      <c r="J69" s="97" t="s">
        <v>15</v>
      </c>
      <c r="K69" s="98">
        <v>64.248000000000005</v>
      </c>
      <c r="L69" s="54" t="s">
        <v>32</v>
      </c>
    </row>
    <row r="70" spans="1:12" ht="25.5" x14ac:dyDescent="0.2">
      <c r="A70" s="110"/>
      <c r="B70" s="111"/>
      <c r="C70" s="112"/>
      <c r="D70" s="113"/>
      <c r="E70" s="112"/>
      <c r="F70" s="112"/>
      <c r="G70" s="112"/>
      <c r="H70" s="112"/>
      <c r="I70" s="96" t="s">
        <v>100</v>
      </c>
      <c r="J70" s="97" t="s">
        <v>79</v>
      </c>
      <c r="K70" s="101">
        <v>5.6216999999999997</v>
      </c>
      <c r="L70" s="54" t="s">
        <v>32</v>
      </c>
    </row>
    <row r="71" spans="1:12" x14ac:dyDescent="0.2">
      <c r="A71" s="110" t="s">
        <v>64</v>
      </c>
      <c r="B71" s="111" t="s">
        <v>101</v>
      </c>
      <c r="C71" s="112" t="s">
        <v>14</v>
      </c>
      <c r="D71" s="115" t="s">
        <v>212</v>
      </c>
      <c r="E71" s="112"/>
      <c r="F71" s="112"/>
      <c r="G71" s="112"/>
      <c r="H71" s="112"/>
      <c r="I71" s="63" t="s">
        <v>91</v>
      </c>
      <c r="J71" s="64" t="s">
        <v>39</v>
      </c>
      <c r="K71" s="65">
        <v>0.17088</v>
      </c>
      <c r="L71" s="54" t="s">
        <v>32</v>
      </c>
    </row>
    <row r="72" spans="1:12" x14ac:dyDescent="0.2">
      <c r="A72" s="110"/>
      <c r="B72" s="111"/>
      <c r="C72" s="112"/>
      <c r="D72" s="115"/>
      <c r="E72" s="112"/>
      <c r="F72" s="112"/>
      <c r="G72" s="112"/>
      <c r="H72" s="112"/>
      <c r="I72" s="63" t="s">
        <v>92</v>
      </c>
      <c r="J72" s="64" t="s">
        <v>13</v>
      </c>
      <c r="K72" s="66">
        <v>6.4079999999999996E-4</v>
      </c>
      <c r="L72" s="54" t="s">
        <v>32</v>
      </c>
    </row>
    <row r="73" spans="1:12" x14ac:dyDescent="0.2">
      <c r="A73" s="110"/>
      <c r="B73" s="111"/>
      <c r="C73" s="112"/>
      <c r="D73" s="115"/>
      <c r="E73" s="112"/>
      <c r="F73" s="112"/>
      <c r="G73" s="112"/>
      <c r="H73" s="112"/>
      <c r="I73" s="63" t="s">
        <v>93</v>
      </c>
      <c r="J73" s="64" t="s">
        <v>13</v>
      </c>
      <c r="K73" s="67">
        <v>1.4100000000000001E-4</v>
      </c>
      <c r="L73" s="54" t="s">
        <v>32</v>
      </c>
    </row>
    <row r="74" spans="1:12" ht="25.5" x14ac:dyDescent="0.2">
      <c r="A74" s="110"/>
      <c r="B74" s="111"/>
      <c r="C74" s="112"/>
      <c r="D74" s="115"/>
      <c r="E74" s="112"/>
      <c r="F74" s="112"/>
      <c r="G74" s="112"/>
      <c r="H74" s="112"/>
      <c r="I74" s="63" t="s">
        <v>94</v>
      </c>
      <c r="J74" s="64" t="s">
        <v>2</v>
      </c>
      <c r="K74" s="65">
        <v>4.2720000000000001E-2</v>
      </c>
      <c r="L74" s="54" t="s">
        <v>32</v>
      </c>
    </row>
    <row r="75" spans="1:12" x14ac:dyDescent="0.2">
      <c r="A75" s="110"/>
      <c r="B75" s="111"/>
      <c r="C75" s="112"/>
      <c r="D75" s="115"/>
      <c r="E75" s="112"/>
      <c r="F75" s="112"/>
      <c r="G75" s="112"/>
      <c r="H75" s="112"/>
      <c r="I75" s="63" t="s">
        <v>95</v>
      </c>
      <c r="J75" s="64" t="s">
        <v>15</v>
      </c>
      <c r="K75" s="67">
        <v>0.12976199999999999</v>
      </c>
      <c r="L75" s="54" t="s">
        <v>32</v>
      </c>
    </row>
    <row r="76" spans="1:12" x14ac:dyDescent="0.2">
      <c r="A76" s="110"/>
      <c r="B76" s="111"/>
      <c r="C76" s="112"/>
      <c r="D76" s="115"/>
      <c r="E76" s="112"/>
      <c r="F76" s="112"/>
      <c r="G76" s="112"/>
      <c r="H76" s="112"/>
      <c r="I76" s="63" t="s">
        <v>96</v>
      </c>
      <c r="J76" s="64" t="s">
        <v>13</v>
      </c>
      <c r="K76" s="66">
        <v>3.4180000000000001E-4</v>
      </c>
      <c r="L76" s="54" t="s">
        <v>32</v>
      </c>
    </row>
    <row r="77" spans="1:12" ht="38.25" x14ac:dyDescent="0.2">
      <c r="A77" s="110"/>
      <c r="B77" s="111"/>
      <c r="C77" s="112"/>
      <c r="D77" s="115"/>
      <c r="E77" s="112"/>
      <c r="F77" s="112"/>
      <c r="G77" s="112"/>
      <c r="H77" s="112"/>
      <c r="I77" s="96" t="s">
        <v>50</v>
      </c>
      <c r="J77" s="97" t="s">
        <v>13</v>
      </c>
      <c r="K77" s="102">
        <v>3.5799999999999998E-3</v>
      </c>
      <c r="L77" s="54" t="s">
        <v>32</v>
      </c>
    </row>
    <row r="78" spans="1:12" ht="76.5" x14ac:dyDescent="0.2">
      <c r="A78" s="71" t="s">
        <v>65</v>
      </c>
      <c r="B78" s="96" t="s">
        <v>214</v>
      </c>
      <c r="C78" s="97" t="s">
        <v>14</v>
      </c>
      <c r="D78" s="101" t="s">
        <v>213</v>
      </c>
      <c r="E78" s="57" t="s">
        <v>31</v>
      </c>
      <c r="F78" s="58" t="s">
        <v>13</v>
      </c>
      <c r="G78" s="52">
        <f>36.72*0.0006</f>
        <v>2.2031999999999996E-2</v>
      </c>
      <c r="H78" s="52" t="s">
        <v>38</v>
      </c>
      <c r="I78" s="96" t="s">
        <v>158</v>
      </c>
      <c r="J78" s="97" t="s">
        <v>2</v>
      </c>
      <c r="K78" s="98">
        <v>37.822000000000003</v>
      </c>
      <c r="L78" s="54" t="s">
        <v>32</v>
      </c>
    </row>
    <row r="79" spans="1:12" ht="25.5" x14ac:dyDescent="0.2">
      <c r="A79" s="71" t="s">
        <v>66</v>
      </c>
      <c r="B79" s="96" t="s">
        <v>46</v>
      </c>
      <c r="C79" s="97" t="s">
        <v>47</v>
      </c>
      <c r="D79" s="99">
        <v>0.01</v>
      </c>
      <c r="E79" s="96" t="s">
        <v>51</v>
      </c>
      <c r="F79" s="72"/>
      <c r="G79" s="72"/>
      <c r="H79" s="72"/>
      <c r="I79" s="96" t="s">
        <v>108</v>
      </c>
      <c r="J79" s="97" t="s">
        <v>39</v>
      </c>
      <c r="K79" s="100">
        <v>1</v>
      </c>
      <c r="L79" s="54" t="s">
        <v>32</v>
      </c>
    </row>
    <row r="80" spans="1:12" x14ac:dyDescent="0.2">
      <c r="A80" s="110" t="s">
        <v>67</v>
      </c>
      <c r="B80" s="111" t="s">
        <v>109</v>
      </c>
      <c r="C80" s="112" t="s">
        <v>44</v>
      </c>
      <c r="D80" s="113" t="s">
        <v>215</v>
      </c>
      <c r="E80" s="112"/>
      <c r="F80" s="112"/>
      <c r="G80" s="112"/>
      <c r="H80" s="112"/>
      <c r="I80" s="63" t="s">
        <v>132</v>
      </c>
      <c r="J80" s="64" t="s">
        <v>15</v>
      </c>
      <c r="K80" s="65">
        <v>8.9840000000000003E-2</v>
      </c>
      <c r="L80" s="54" t="s">
        <v>32</v>
      </c>
    </row>
    <row r="81" spans="1:12" x14ac:dyDescent="0.2">
      <c r="A81" s="110" t="s">
        <v>136</v>
      </c>
      <c r="B81" s="111"/>
      <c r="C81" s="112"/>
      <c r="D81" s="113"/>
      <c r="E81" s="112"/>
      <c r="F81" s="112"/>
      <c r="G81" s="112"/>
      <c r="H81" s="112"/>
      <c r="I81" s="96" t="s">
        <v>110</v>
      </c>
      <c r="J81" s="97" t="s">
        <v>111</v>
      </c>
      <c r="K81" s="98">
        <v>1.123</v>
      </c>
      <c r="L81" s="54" t="s">
        <v>32</v>
      </c>
    </row>
    <row r="82" spans="1:12" x14ac:dyDescent="0.2">
      <c r="A82" s="79" t="s">
        <v>35</v>
      </c>
      <c r="B82" s="95"/>
      <c r="C82" s="95"/>
      <c r="D82" s="95"/>
      <c r="E82" s="95"/>
      <c r="F82" s="72"/>
      <c r="G82" s="72"/>
      <c r="H82" s="72"/>
      <c r="I82" s="63"/>
      <c r="J82" s="64"/>
      <c r="K82" s="92"/>
      <c r="L82" s="54"/>
    </row>
    <row r="83" spans="1:12" ht="38.25" x14ac:dyDescent="0.2">
      <c r="A83" s="71" t="s">
        <v>68</v>
      </c>
      <c r="B83" s="96" t="s">
        <v>36</v>
      </c>
      <c r="C83" s="97" t="s">
        <v>13</v>
      </c>
      <c r="D83" s="102">
        <f>G78+G47</f>
        <v>3.8093999999999996E-2</v>
      </c>
      <c r="E83" s="96"/>
      <c r="F83" s="72"/>
      <c r="G83" s="72"/>
      <c r="H83" s="72"/>
      <c r="I83" s="63"/>
      <c r="J83" s="64"/>
      <c r="K83" s="92"/>
      <c r="L83" s="54"/>
    </row>
    <row r="84" spans="1:12" ht="89.25" x14ac:dyDescent="0.2">
      <c r="A84" s="71" t="s">
        <v>159</v>
      </c>
      <c r="B84" s="96" t="s">
        <v>37</v>
      </c>
      <c r="C84" s="97" t="s">
        <v>13</v>
      </c>
      <c r="D84" s="102">
        <f>D83</f>
        <v>3.8093999999999996E-2</v>
      </c>
      <c r="E84" s="96" t="s">
        <v>51</v>
      </c>
      <c r="F84" s="72"/>
      <c r="G84" s="72"/>
      <c r="H84" s="72"/>
      <c r="I84" s="63"/>
      <c r="J84" s="64"/>
      <c r="K84" s="70"/>
      <c r="L84" s="54"/>
    </row>
    <row r="85" spans="1:12" ht="38.25" x14ac:dyDescent="0.2">
      <c r="A85" s="71" t="s">
        <v>69</v>
      </c>
      <c r="B85" s="96" t="s">
        <v>112</v>
      </c>
      <c r="C85" s="97" t="s">
        <v>113</v>
      </c>
      <c r="D85" s="102">
        <f>D84</f>
        <v>3.8093999999999996E-2</v>
      </c>
      <c r="E85" s="96" t="s">
        <v>51</v>
      </c>
      <c r="F85" s="72"/>
      <c r="G85" s="72"/>
      <c r="H85" s="72"/>
      <c r="I85" s="63"/>
      <c r="J85" s="64"/>
      <c r="K85" s="90"/>
      <c r="L85" s="54"/>
    </row>
    <row r="86" spans="1:12" x14ac:dyDescent="0.2">
      <c r="A86" s="79" t="s">
        <v>160</v>
      </c>
      <c r="B86" s="95"/>
      <c r="C86" s="95"/>
      <c r="D86" s="95"/>
      <c r="E86" s="95"/>
      <c r="F86" s="72"/>
      <c r="G86" s="72"/>
      <c r="H86" s="72"/>
      <c r="I86" s="63"/>
      <c r="J86" s="64"/>
      <c r="K86" s="92"/>
      <c r="L86" s="54"/>
    </row>
    <row r="87" spans="1:12" ht="27" customHeight="1" x14ac:dyDescent="0.2">
      <c r="A87" s="110" t="s">
        <v>70</v>
      </c>
      <c r="B87" s="111" t="s">
        <v>161</v>
      </c>
      <c r="C87" s="112" t="s">
        <v>14</v>
      </c>
      <c r="D87" s="115" t="s">
        <v>216</v>
      </c>
      <c r="E87" s="112"/>
      <c r="F87" s="112"/>
      <c r="G87" s="112"/>
      <c r="H87" s="112"/>
      <c r="I87" s="63" t="s">
        <v>217</v>
      </c>
      <c r="J87" s="64" t="s">
        <v>90</v>
      </c>
      <c r="K87" s="68">
        <v>4.7853000000000003</v>
      </c>
      <c r="L87" s="54" t="s">
        <v>32</v>
      </c>
    </row>
    <row r="88" spans="1:12" ht="51" x14ac:dyDescent="0.2">
      <c r="A88" s="110"/>
      <c r="B88" s="111"/>
      <c r="C88" s="112"/>
      <c r="D88" s="115"/>
      <c r="E88" s="112"/>
      <c r="F88" s="112"/>
      <c r="G88" s="112"/>
      <c r="H88" s="112"/>
      <c r="I88" s="63" t="s">
        <v>200</v>
      </c>
      <c r="J88" s="64" t="s">
        <v>90</v>
      </c>
      <c r="K88" s="68">
        <v>6.1759000000000004</v>
      </c>
      <c r="L88" s="54" t="s">
        <v>32</v>
      </c>
    </row>
    <row r="89" spans="1:12" ht="89.25" x14ac:dyDescent="0.2">
      <c r="A89" s="110"/>
      <c r="B89" s="111"/>
      <c r="C89" s="112"/>
      <c r="D89" s="115"/>
      <c r="E89" s="112"/>
      <c r="F89" s="112"/>
      <c r="G89" s="112"/>
      <c r="H89" s="112"/>
      <c r="I89" s="63" t="s">
        <v>201</v>
      </c>
      <c r="J89" s="64" t="s">
        <v>44</v>
      </c>
      <c r="K89" s="65">
        <v>3.2719999999999999E-2</v>
      </c>
      <c r="L89" s="54" t="s">
        <v>32</v>
      </c>
    </row>
    <row r="90" spans="1:12" ht="38.25" x14ac:dyDescent="0.2">
      <c r="A90" s="110"/>
      <c r="B90" s="111"/>
      <c r="C90" s="112"/>
      <c r="D90" s="115"/>
      <c r="E90" s="112"/>
      <c r="F90" s="112"/>
      <c r="G90" s="112"/>
      <c r="H90" s="112"/>
      <c r="I90" s="63" t="s">
        <v>202</v>
      </c>
      <c r="J90" s="64" t="s">
        <v>47</v>
      </c>
      <c r="K90" s="67">
        <v>6.0941000000000002E-2</v>
      </c>
      <c r="L90" s="54" t="s">
        <v>32</v>
      </c>
    </row>
    <row r="91" spans="1:12" ht="63.75" x14ac:dyDescent="0.2">
      <c r="A91" s="110"/>
      <c r="B91" s="111"/>
      <c r="C91" s="112"/>
      <c r="D91" s="115"/>
      <c r="E91" s="112"/>
      <c r="F91" s="112"/>
      <c r="G91" s="112"/>
      <c r="H91" s="112"/>
      <c r="I91" s="63" t="s">
        <v>203</v>
      </c>
      <c r="J91" s="64" t="s">
        <v>47</v>
      </c>
      <c r="K91" s="67">
        <v>0.79468700000000003</v>
      </c>
      <c r="L91" s="54" t="s">
        <v>32</v>
      </c>
    </row>
    <row r="92" spans="1:12" ht="63.75" x14ac:dyDescent="0.2">
      <c r="A92" s="110"/>
      <c r="B92" s="111"/>
      <c r="C92" s="112"/>
      <c r="D92" s="115"/>
      <c r="E92" s="112"/>
      <c r="F92" s="112"/>
      <c r="G92" s="112"/>
      <c r="H92" s="112"/>
      <c r="I92" s="63" t="s">
        <v>218</v>
      </c>
      <c r="J92" s="64" t="s">
        <v>90</v>
      </c>
      <c r="K92" s="68">
        <v>4.9897999999999998</v>
      </c>
      <c r="L92" s="54" t="s">
        <v>32</v>
      </c>
    </row>
    <row r="93" spans="1:12" ht="38.25" x14ac:dyDescent="0.2">
      <c r="A93" s="110"/>
      <c r="B93" s="111"/>
      <c r="C93" s="112"/>
      <c r="D93" s="115"/>
      <c r="E93" s="112"/>
      <c r="F93" s="112"/>
      <c r="G93" s="112"/>
      <c r="H93" s="112"/>
      <c r="I93" s="63" t="s">
        <v>219</v>
      </c>
      <c r="J93" s="64" t="s">
        <v>90</v>
      </c>
      <c r="K93" s="68">
        <v>9.5706000000000007</v>
      </c>
      <c r="L93" s="54" t="s">
        <v>32</v>
      </c>
    </row>
    <row r="94" spans="1:12" ht="38.25" x14ac:dyDescent="0.2">
      <c r="A94" s="110"/>
      <c r="B94" s="111"/>
      <c r="C94" s="112"/>
      <c r="D94" s="115"/>
      <c r="E94" s="112"/>
      <c r="F94" s="112"/>
      <c r="G94" s="112"/>
      <c r="H94" s="112"/>
      <c r="I94" s="63" t="s">
        <v>220</v>
      </c>
      <c r="J94" s="64" t="s">
        <v>148</v>
      </c>
      <c r="K94" s="66">
        <v>5.6749000000000001E-3</v>
      </c>
      <c r="L94" s="54" t="s">
        <v>32</v>
      </c>
    </row>
    <row r="95" spans="1:12" ht="102" x14ac:dyDescent="0.2">
      <c r="A95" s="110"/>
      <c r="B95" s="111"/>
      <c r="C95" s="112"/>
      <c r="D95" s="115"/>
      <c r="E95" s="112"/>
      <c r="F95" s="112"/>
      <c r="G95" s="112"/>
      <c r="H95" s="112"/>
      <c r="I95" s="63" t="s">
        <v>210</v>
      </c>
      <c r="J95" s="64" t="s">
        <v>15</v>
      </c>
      <c r="K95" s="68">
        <v>3.1084000000000001</v>
      </c>
      <c r="L95" s="54" t="s">
        <v>32</v>
      </c>
    </row>
    <row r="96" spans="1:12" ht="38.25" x14ac:dyDescent="0.2">
      <c r="A96" s="110"/>
      <c r="B96" s="111"/>
      <c r="C96" s="112"/>
      <c r="D96" s="115"/>
      <c r="E96" s="112"/>
      <c r="F96" s="112"/>
      <c r="G96" s="112"/>
      <c r="H96" s="112"/>
      <c r="I96" s="63" t="s">
        <v>151</v>
      </c>
      <c r="J96" s="64" t="s">
        <v>15</v>
      </c>
      <c r="K96" s="68">
        <v>0.44990000000000002</v>
      </c>
      <c r="L96" s="54" t="s">
        <v>32</v>
      </c>
    </row>
    <row r="97" spans="1:12" ht="63.75" x14ac:dyDescent="0.2">
      <c r="A97" s="110"/>
      <c r="B97" s="111"/>
      <c r="C97" s="112"/>
      <c r="D97" s="115"/>
      <c r="E97" s="112"/>
      <c r="F97" s="112"/>
      <c r="G97" s="112"/>
      <c r="H97" s="112"/>
      <c r="I97" s="63" t="s">
        <v>211</v>
      </c>
      <c r="J97" s="64" t="s">
        <v>15</v>
      </c>
      <c r="K97" s="68">
        <v>1.7178</v>
      </c>
      <c r="L97" s="54" t="s">
        <v>32</v>
      </c>
    </row>
    <row r="98" spans="1:12" ht="25.5" x14ac:dyDescent="0.2">
      <c r="A98" s="110"/>
      <c r="B98" s="111"/>
      <c r="C98" s="112"/>
      <c r="D98" s="115"/>
      <c r="E98" s="112"/>
      <c r="F98" s="112"/>
      <c r="G98" s="112"/>
      <c r="H98" s="112"/>
      <c r="I98" s="96" t="s">
        <v>157</v>
      </c>
      <c r="J98" s="97" t="s">
        <v>2</v>
      </c>
      <c r="K98" s="98">
        <v>4.5810000000000004</v>
      </c>
      <c r="L98" s="54" t="s">
        <v>32</v>
      </c>
    </row>
    <row r="99" spans="1:12" ht="25.5" x14ac:dyDescent="0.2">
      <c r="A99" s="110" t="s">
        <v>71</v>
      </c>
      <c r="B99" s="111" t="s">
        <v>162</v>
      </c>
      <c r="C99" s="112" t="s">
        <v>14</v>
      </c>
      <c r="D99" s="116">
        <v>4.0899999999999999E-2</v>
      </c>
      <c r="E99" s="112" t="s">
        <v>51</v>
      </c>
      <c r="F99" s="112"/>
      <c r="G99" s="112"/>
      <c r="H99" s="112"/>
      <c r="I99" s="63" t="s">
        <v>221</v>
      </c>
      <c r="J99" s="64" t="s">
        <v>15</v>
      </c>
      <c r="K99" s="68">
        <v>16.728100000000001</v>
      </c>
      <c r="L99" s="54" t="s">
        <v>32</v>
      </c>
    </row>
    <row r="100" spans="1:12" ht="51" x14ac:dyDescent="0.2">
      <c r="A100" s="110"/>
      <c r="B100" s="111"/>
      <c r="C100" s="112"/>
      <c r="D100" s="116"/>
      <c r="E100" s="112"/>
      <c r="F100" s="112"/>
      <c r="G100" s="112"/>
      <c r="H100" s="112"/>
      <c r="I100" s="96" t="s">
        <v>164</v>
      </c>
      <c r="J100" s="97" t="s">
        <v>148</v>
      </c>
      <c r="K100" s="101">
        <v>0.20449999999999999</v>
      </c>
      <c r="L100" s="54" t="s">
        <v>32</v>
      </c>
    </row>
    <row r="101" spans="1:12" ht="51" x14ac:dyDescent="0.2">
      <c r="A101" s="110" t="s">
        <v>163</v>
      </c>
      <c r="B101" s="111"/>
      <c r="C101" s="112"/>
      <c r="D101" s="116"/>
      <c r="E101" s="112"/>
      <c r="F101" s="112"/>
      <c r="G101" s="112"/>
      <c r="H101" s="112"/>
      <c r="I101" s="96" t="s">
        <v>165</v>
      </c>
      <c r="J101" s="97" t="s">
        <v>166</v>
      </c>
      <c r="K101" s="103">
        <v>1.6</v>
      </c>
      <c r="L101" s="54" t="s">
        <v>32</v>
      </c>
    </row>
    <row r="102" spans="1:12" ht="12.75" customHeight="1" x14ac:dyDescent="0.2">
      <c r="A102" s="110" t="s">
        <v>72</v>
      </c>
      <c r="B102" s="111" t="s">
        <v>135</v>
      </c>
      <c r="C102" s="112" t="s">
        <v>14</v>
      </c>
      <c r="D102" s="115" t="s">
        <v>222</v>
      </c>
      <c r="E102" s="112"/>
      <c r="F102" s="112"/>
      <c r="G102" s="112"/>
      <c r="H102" s="112"/>
      <c r="I102" s="63" t="s">
        <v>127</v>
      </c>
      <c r="J102" s="64" t="s">
        <v>2</v>
      </c>
      <c r="K102" s="65">
        <v>0.18336</v>
      </c>
      <c r="L102" s="54" t="s">
        <v>32</v>
      </c>
    </row>
    <row r="103" spans="1:12" x14ac:dyDescent="0.2">
      <c r="A103" s="110"/>
      <c r="B103" s="111"/>
      <c r="C103" s="112"/>
      <c r="D103" s="115"/>
      <c r="E103" s="112"/>
      <c r="F103" s="112"/>
      <c r="G103" s="112"/>
      <c r="H103" s="112"/>
      <c r="I103" s="63" t="s">
        <v>34</v>
      </c>
      <c r="J103" s="64" t="s">
        <v>15</v>
      </c>
      <c r="K103" s="67">
        <v>4.5840000000000004E-3</v>
      </c>
      <c r="L103" s="54" t="s">
        <v>32</v>
      </c>
    </row>
    <row r="104" spans="1:12" ht="25.5" x14ac:dyDescent="0.2">
      <c r="A104" s="110"/>
      <c r="B104" s="111"/>
      <c r="C104" s="112"/>
      <c r="D104" s="115"/>
      <c r="E104" s="112"/>
      <c r="F104" s="112"/>
      <c r="G104" s="112"/>
      <c r="H104" s="112"/>
      <c r="I104" s="63" t="s">
        <v>128</v>
      </c>
      <c r="J104" s="64" t="s">
        <v>15</v>
      </c>
      <c r="K104" s="69">
        <v>4.5839999999999996</v>
      </c>
      <c r="L104" s="54" t="s">
        <v>32</v>
      </c>
    </row>
    <row r="105" spans="1:12" ht="38.25" x14ac:dyDescent="0.2">
      <c r="A105" s="110"/>
      <c r="B105" s="111"/>
      <c r="C105" s="112"/>
      <c r="D105" s="115"/>
      <c r="E105" s="112"/>
      <c r="F105" s="112"/>
      <c r="G105" s="112"/>
      <c r="H105" s="112"/>
      <c r="I105" s="96" t="s">
        <v>50</v>
      </c>
      <c r="J105" s="97" t="s">
        <v>13</v>
      </c>
      <c r="K105" s="104">
        <f>0.008572+0.00688</f>
        <v>1.5452E-2</v>
      </c>
      <c r="L105" s="54" t="s">
        <v>32</v>
      </c>
    </row>
    <row r="106" spans="1:12" x14ac:dyDescent="0.2">
      <c r="A106" s="110"/>
      <c r="B106" s="111"/>
      <c r="C106" s="112"/>
      <c r="D106" s="115"/>
      <c r="E106" s="112"/>
      <c r="F106" s="112"/>
      <c r="G106" s="112"/>
      <c r="H106" s="112"/>
      <c r="I106" s="96" t="s">
        <v>95</v>
      </c>
      <c r="J106" s="97" t="s">
        <v>15</v>
      </c>
      <c r="K106" s="99">
        <v>12.61</v>
      </c>
      <c r="L106" s="54" t="s">
        <v>32</v>
      </c>
    </row>
    <row r="107" spans="1:12" ht="51" x14ac:dyDescent="0.2">
      <c r="A107" s="110"/>
      <c r="B107" s="111"/>
      <c r="C107" s="112"/>
      <c r="D107" s="115"/>
      <c r="E107" s="112"/>
      <c r="F107" s="112"/>
      <c r="G107" s="112"/>
      <c r="H107" s="112"/>
      <c r="I107" s="96" t="s">
        <v>99</v>
      </c>
      <c r="J107" s="97" t="s">
        <v>15</v>
      </c>
      <c r="K107" s="98">
        <v>55.008000000000003</v>
      </c>
      <c r="L107" s="54" t="s">
        <v>32</v>
      </c>
    </row>
    <row r="108" spans="1:12" ht="25.5" x14ac:dyDescent="0.2">
      <c r="A108" s="110"/>
      <c r="B108" s="111"/>
      <c r="C108" s="112"/>
      <c r="D108" s="115"/>
      <c r="E108" s="112"/>
      <c r="F108" s="112"/>
      <c r="G108" s="112"/>
      <c r="H108" s="112"/>
      <c r="I108" s="96" t="s">
        <v>100</v>
      </c>
      <c r="J108" s="97" t="s">
        <v>79</v>
      </c>
      <c r="K108" s="98">
        <v>4.8129999999999997</v>
      </c>
      <c r="L108" s="54" t="s">
        <v>32</v>
      </c>
    </row>
    <row r="109" spans="1:12" x14ac:dyDescent="0.2">
      <c r="A109" s="110" t="s">
        <v>73</v>
      </c>
      <c r="B109" s="111" t="s">
        <v>101</v>
      </c>
      <c r="C109" s="112" t="s">
        <v>14</v>
      </c>
      <c r="D109" s="115" t="s">
        <v>223</v>
      </c>
      <c r="E109" s="112"/>
      <c r="F109" s="112"/>
      <c r="G109" s="112"/>
      <c r="H109" s="112"/>
      <c r="I109" s="63" t="s">
        <v>91</v>
      </c>
      <c r="J109" s="64" t="s">
        <v>39</v>
      </c>
      <c r="K109" s="68">
        <v>0.1072</v>
      </c>
      <c r="L109" s="54" t="s">
        <v>32</v>
      </c>
    </row>
    <row r="110" spans="1:12" x14ac:dyDescent="0.2">
      <c r="A110" s="110"/>
      <c r="B110" s="111"/>
      <c r="C110" s="112"/>
      <c r="D110" s="115"/>
      <c r="E110" s="112"/>
      <c r="F110" s="112"/>
      <c r="G110" s="112"/>
      <c r="H110" s="112"/>
      <c r="I110" s="63" t="s">
        <v>92</v>
      </c>
      <c r="J110" s="64" t="s">
        <v>13</v>
      </c>
      <c r="K110" s="67">
        <v>4.0200000000000001E-4</v>
      </c>
      <c r="L110" s="54" t="s">
        <v>32</v>
      </c>
    </row>
    <row r="111" spans="1:12" x14ac:dyDescent="0.2">
      <c r="A111" s="110"/>
      <c r="B111" s="111"/>
      <c r="C111" s="112"/>
      <c r="D111" s="115"/>
      <c r="E111" s="112"/>
      <c r="F111" s="112"/>
      <c r="G111" s="112"/>
      <c r="H111" s="112"/>
      <c r="I111" s="63" t="s">
        <v>93</v>
      </c>
      <c r="J111" s="64" t="s">
        <v>13</v>
      </c>
      <c r="K111" s="66">
        <v>8.8399999999999994E-5</v>
      </c>
      <c r="L111" s="54" t="s">
        <v>32</v>
      </c>
    </row>
    <row r="112" spans="1:12" ht="25.5" x14ac:dyDescent="0.2">
      <c r="A112" s="110"/>
      <c r="B112" s="111"/>
      <c r="C112" s="112"/>
      <c r="D112" s="115"/>
      <c r="E112" s="112"/>
      <c r="F112" s="112"/>
      <c r="G112" s="112"/>
      <c r="H112" s="112"/>
      <c r="I112" s="63" t="s">
        <v>94</v>
      </c>
      <c r="J112" s="64" t="s">
        <v>2</v>
      </c>
      <c r="K112" s="68">
        <v>2.6800000000000001E-2</v>
      </c>
      <c r="L112" s="54" t="s">
        <v>32</v>
      </c>
    </row>
    <row r="113" spans="1:12" x14ac:dyDescent="0.2">
      <c r="A113" s="110"/>
      <c r="B113" s="111"/>
      <c r="C113" s="112"/>
      <c r="D113" s="115"/>
      <c r="E113" s="112"/>
      <c r="F113" s="112"/>
      <c r="G113" s="112"/>
      <c r="H113" s="112"/>
      <c r="I113" s="63" t="s">
        <v>95</v>
      </c>
      <c r="J113" s="64" t="s">
        <v>15</v>
      </c>
      <c r="K113" s="67">
        <v>8.1405000000000005E-2</v>
      </c>
      <c r="L113" s="54" t="s">
        <v>32</v>
      </c>
    </row>
    <row r="114" spans="1:12" x14ac:dyDescent="0.2">
      <c r="A114" s="110"/>
      <c r="B114" s="111"/>
      <c r="C114" s="112"/>
      <c r="D114" s="115"/>
      <c r="E114" s="112"/>
      <c r="F114" s="112"/>
      <c r="G114" s="112"/>
      <c r="H114" s="112"/>
      <c r="I114" s="63" t="s">
        <v>96</v>
      </c>
      <c r="J114" s="64" t="s">
        <v>13</v>
      </c>
      <c r="K114" s="66">
        <v>2.1440000000000001E-4</v>
      </c>
      <c r="L114" s="54" t="s">
        <v>32</v>
      </c>
    </row>
    <row r="115" spans="1:12" ht="38.25" x14ac:dyDescent="0.2">
      <c r="A115" s="110" t="s">
        <v>167</v>
      </c>
      <c r="B115" s="111"/>
      <c r="C115" s="112"/>
      <c r="D115" s="115"/>
      <c r="E115" s="112" t="s">
        <v>51</v>
      </c>
      <c r="F115" s="112"/>
      <c r="G115" s="112"/>
      <c r="H115" s="112"/>
      <c r="I115" s="96" t="s">
        <v>50</v>
      </c>
      <c r="J115" s="97" t="s">
        <v>13</v>
      </c>
      <c r="K115" s="102">
        <v>2.2399999999999998E-3</v>
      </c>
      <c r="L115" s="54" t="s">
        <v>32</v>
      </c>
    </row>
    <row r="116" spans="1:12" ht="25.5" customHeight="1" x14ac:dyDescent="0.2">
      <c r="A116" s="110" t="s">
        <v>74</v>
      </c>
      <c r="B116" s="111" t="s">
        <v>103</v>
      </c>
      <c r="C116" s="112" t="s">
        <v>44</v>
      </c>
      <c r="D116" s="115" t="s">
        <v>224</v>
      </c>
      <c r="E116" s="112"/>
      <c r="F116" s="112"/>
      <c r="G116" s="112"/>
      <c r="H116" s="112"/>
      <c r="I116" s="63" t="s">
        <v>130</v>
      </c>
      <c r="J116" s="64" t="s">
        <v>77</v>
      </c>
      <c r="K116" s="66">
        <v>2.7167899999999998E-2</v>
      </c>
      <c r="L116" s="54" t="s">
        <v>32</v>
      </c>
    </row>
    <row r="117" spans="1:12" ht="63.75" x14ac:dyDescent="0.2">
      <c r="A117" s="110"/>
      <c r="B117" s="111"/>
      <c r="C117" s="112"/>
      <c r="D117" s="115"/>
      <c r="E117" s="112"/>
      <c r="F117" s="112"/>
      <c r="G117" s="112"/>
      <c r="H117" s="112"/>
      <c r="I117" s="63" t="s">
        <v>131</v>
      </c>
      <c r="J117" s="64" t="s">
        <v>47</v>
      </c>
      <c r="K117" s="67">
        <v>0.271679</v>
      </c>
      <c r="L117" s="54" t="s">
        <v>32</v>
      </c>
    </row>
    <row r="118" spans="1:12" ht="25.5" x14ac:dyDescent="0.2">
      <c r="A118" s="110"/>
      <c r="B118" s="111"/>
      <c r="C118" s="112"/>
      <c r="D118" s="115"/>
      <c r="E118" s="112"/>
      <c r="F118" s="112"/>
      <c r="G118" s="112"/>
      <c r="H118" s="112"/>
      <c r="I118" s="96" t="s">
        <v>104</v>
      </c>
      <c r="J118" s="97" t="s">
        <v>90</v>
      </c>
      <c r="K118" s="99">
        <v>10.43</v>
      </c>
      <c r="L118" s="54" t="s">
        <v>32</v>
      </c>
    </row>
    <row r="119" spans="1:12" ht="25.5" x14ac:dyDescent="0.2">
      <c r="A119" s="110" t="s">
        <v>168</v>
      </c>
      <c r="B119" s="111"/>
      <c r="C119" s="112"/>
      <c r="D119" s="115"/>
      <c r="E119" s="112" t="s">
        <v>51</v>
      </c>
      <c r="F119" s="112"/>
      <c r="G119" s="112"/>
      <c r="H119" s="112"/>
      <c r="I119" s="96" t="s">
        <v>105</v>
      </c>
      <c r="J119" s="97" t="s">
        <v>47</v>
      </c>
      <c r="K119" s="99">
        <v>0.04</v>
      </c>
      <c r="L119" s="54" t="s">
        <v>32</v>
      </c>
    </row>
    <row r="120" spans="1:12" ht="25.5" x14ac:dyDescent="0.2">
      <c r="A120" s="110" t="s">
        <v>169</v>
      </c>
      <c r="B120" s="111"/>
      <c r="C120" s="112"/>
      <c r="D120" s="115"/>
      <c r="E120" s="112" t="s">
        <v>170</v>
      </c>
      <c r="F120" s="112"/>
      <c r="G120" s="112"/>
      <c r="H120" s="112"/>
      <c r="I120" s="96" t="s">
        <v>106</v>
      </c>
      <c r="J120" s="97" t="s">
        <v>47</v>
      </c>
      <c r="K120" s="99">
        <v>0.02</v>
      </c>
      <c r="L120" s="54" t="s">
        <v>32</v>
      </c>
    </row>
    <row r="121" spans="1:12" ht="25.5" x14ac:dyDescent="0.2">
      <c r="A121" s="110" t="s">
        <v>171</v>
      </c>
      <c r="B121" s="111"/>
      <c r="C121" s="112"/>
      <c r="D121" s="115"/>
      <c r="E121" s="112" t="s">
        <v>114</v>
      </c>
      <c r="F121" s="112"/>
      <c r="G121" s="112"/>
      <c r="H121" s="112"/>
      <c r="I121" s="96" t="s">
        <v>107</v>
      </c>
      <c r="J121" s="97" t="s">
        <v>47</v>
      </c>
      <c r="K121" s="99">
        <v>0.06</v>
      </c>
      <c r="L121" s="54" t="s">
        <v>32</v>
      </c>
    </row>
    <row r="122" spans="1:12" ht="76.5" x14ac:dyDescent="0.2">
      <c r="A122" s="71" t="s">
        <v>75</v>
      </c>
      <c r="B122" s="96" t="s">
        <v>214</v>
      </c>
      <c r="C122" s="97" t="s">
        <v>14</v>
      </c>
      <c r="D122" s="101" t="s">
        <v>225</v>
      </c>
      <c r="E122" s="57" t="s">
        <v>31</v>
      </c>
      <c r="F122" s="58" t="s">
        <v>13</v>
      </c>
      <c r="G122" s="52">
        <f>6.12*0.0006</f>
        <v>3.6719999999999999E-3</v>
      </c>
      <c r="H122" s="52" t="s">
        <v>38</v>
      </c>
      <c r="I122" s="96" t="s">
        <v>158</v>
      </c>
      <c r="J122" s="97" t="s">
        <v>2</v>
      </c>
      <c r="K122" s="98">
        <v>6.3040000000000003</v>
      </c>
      <c r="L122" s="54" t="s">
        <v>32</v>
      </c>
    </row>
    <row r="123" spans="1:12" x14ac:dyDescent="0.2">
      <c r="A123" s="110" t="s">
        <v>76</v>
      </c>
      <c r="B123" s="111" t="s">
        <v>109</v>
      </c>
      <c r="C123" s="112" t="s">
        <v>44</v>
      </c>
      <c r="D123" s="113" t="s">
        <v>226</v>
      </c>
      <c r="E123" s="112"/>
      <c r="F123" s="112"/>
      <c r="G123" s="112"/>
      <c r="H123" s="112"/>
      <c r="I123" s="63" t="s">
        <v>132</v>
      </c>
      <c r="J123" s="64" t="s">
        <v>15</v>
      </c>
      <c r="K123" s="68">
        <v>0.12239999999999999</v>
      </c>
      <c r="L123" s="54" t="s">
        <v>32</v>
      </c>
    </row>
    <row r="124" spans="1:12" x14ac:dyDescent="0.2">
      <c r="A124" s="110" t="s">
        <v>172</v>
      </c>
      <c r="B124" s="111"/>
      <c r="C124" s="112"/>
      <c r="D124" s="113"/>
      <c r="E124" s="112" t="s">
        <v>173</v>
      </c>
      <c r="F124" s="112"/>
      <c r="G124" s="112"/>
      <c r="H124" s="112"/>
      <c r="I124" s="96" t="s">
        <v>110</v>
      </c>
      <c r="J124" s="97" t="s">
        <v>111</v>
      </c>
      <c r="K124" s="99">
        <v>1.53</v>
      </c>
      <c r="L124" s="54" t="s">
        <v>32</v>
      </c>
    </row>
    <row r="125" spans="1:12" x14ac:dyDescent="0.2">
      <c r="A125" s="79" t="s">
        <v>35</v>
      </c>
      <c r="B125" s="95"/>
      <c r="C125" s="95"/>
      <c r="D125" s="95"/>
      <c r="E125" s="95"/>
      <c r="F125" s="72"/>
      <c r="G125" s="72"/>
      <c r="H125" s="72"/>
      <c r="I125" s="63"/>
      <c r="J125" s="64"/>
      <c r="K125" s="90"/>
      <c r="L125" s="54"/>
    </row>
    <row r="126" spans="1:12" ht="38.25" x14ac:dyDescent="0.2">
      <c r="A126" s="71" t="s">
        <v>78</v>
      </c>
      <c r="B126" s="96" t="s">
        <v>36</v>
      </c>
      <c r="C126" s="97" t="s">
        <v>13</v>
      </c>
      <c r="D126" s="102">
        <f>G122</f>
        <v>3.6719999999999999E-3</v>
      </c>
      <c r="E126" s="96"/>
      <c r="F126" s="72"/>
      <c r="G126" s="72"/>
      <c r="H126" s="72"/>
      <c r="I126" s="63"/>
      <c r="J126" s="64"/>
      <c r="K126" s="91"/>
      <c r="L126" s="54"/>
    </row>
    <row r="127" spans="1:12" ht="89.25" x14ac:dyDescent="0.2">
      <c r="A127" s="71" t="s">
        <v>80</v>
      </c>
      <c r="B127" s="96" t="s">
        <v>37</v>
      </c>
      <c r="C127" s="97" t="s">
        <v>13</v>
      </c>
      <c r="D127" s="102">
        <f>D126</f>
        <v>3.6719999999999999E-3</v>
      </c>
      <c r="E127" s="96" t="s">
        <v>51</v>
      </c>
      <c r="F127" s="72"/>
      <c r="G127" s="72"/>
      <c r="H127" s="72"/>
      <c r="I127" s="96"/>
      <c r="J127" s="97"/>
      <c r="K127" s="102"/>
      <c r="L127" s="54"/>
    </row>
    <row r="128" spans="1:12" ht="38.25" x14ac:dyDescent="0.2">
      <c r="A128" s="71" t="s">
        <v>81</v>
      </c>
      <c r="B128" s="96" t="s">
        <v>112</v>
      </c>
      <c r="C128" s="97" t="s">
        <v>113</v>
      </c>
      <c r="D128" s="102">
        <f>D127</f>
        <v>3.6719999999999999E-3</v>
      </c>
      <c r="E128" s="96" t="s">
        <v>51</v>
      </c>
      <c r="F128" s="72"/>
      <c r="G128" s="72"/>
      <c r="H128" s="72"/>
      <c r="I128" s="96"/>
      <c r="J128" s="97"/>
      <c r="K128" s="98"/>
      <c r="L128" s="54"/>
    </row>
    <row r="129" spans="1:14" x14ac:dyDescent="0.2">
      <c r="A129" s="79" t="s">
        <v>174</v>
      </c>
      <c r="B129" s="95"/>
      <c r="C129" s="95"/>
      <c r="D129" s="95"/>
      <c r="E129" s="95"/>
      <c r="F129" s="72"/>
      <c r="G129" s="72"/>
      <c r="H129" s="72"/>
      <c r="I129" s="96"/>
      <c r="J129" s="97"/>
      <c r="K129" s="103"/>
      <c r="L129" s="54"/>
    </row>
    <row r="130" spans="1:14" ht="38.25" x14ac:dyDescent="0.2">
      <c r="A130" s="71" t="s">
        <v>82</v>
      </c>
      <c r="B130" s="96" t="s">
        <v>115</v>
      </c>
      <c r="C130" s="97" t="s">
        <v>111</v>
      </c>
      <c r="D130" s="99" t="s">
        <v>227</v>
      </c>
      <c r="E130" s="57" t="s">
        <v>31</v>
      </c>
      <c r="F130" s="58" t="s">
        <v>13</v>
      </c>
      <c r="G130" s="105">
        <f>0.0056</f>
        <v>5.5999999999999999E-3</v>
      </c>
      <c r="H130" s="52" t="s">
        <v>38</v>
      </c>
      <c r="I130" s="96"/>
      <c r="J130" s="97"/>
      <c r="K130" s="102"/>
      <c r="L130" s="54"/>
      <c r="N130" s="109"/>
    </row>
    <row r="131" spans="1:14" ht="25.5" x14ac:dyDescent="0.2">
      <c r="A131" s="71" t="s">
        <v>83</v>
      </c>
      <c r="B131" s="96" t="s">
        <v>133</v>
      </c>
      <c r="C131" s="97" t="s">
        <v>47</v>
      </c>
      <c r="D131" s="99" t="s">
        <v>88</v>
      </c>
      <c r="E131" s="55" t="s">
        <v>89</v>
      </c>
      <c r="F131" s="52" t="s">
        <v>39</v>
      </c>
      <c r="G131" s="93">
        <v>1</v>
      </c>
      <c r="H131" s="52" t="s">
        <v>38</v>
      </c>
      <c r="I131" s="63"/>
      <c r="J131" s="64"/>
      <c r="K131" s="86"/>
      <c r="L131" s="54"/>
    </row>
    <row r="132" spans="1:14" ht="25.5" x14ac:dyDescent="0.2">
      <c r="A132" s="71" t="s">
        <v>84</v>
      </c>
      <c r="B132" s="96" t="s">
        <v>43</v>
      </c>
      <c r="C132" s="97" t="s">
        <v>44</v>
      </c>
      <c r="D132" s="101" t="s">
        <v>228</v>
      </c>
      <c r="E132" s="57" t="s">
        <v>31</v>
      </c>
      <c r="F132" s="58" t="s">
        <v>13</v>
      </c>
      <c r="G132" s="105">
        <v>1.9734000000000002E-2</v>
      </c>
      <c r="H132" s="52" t="s">
        <v>38</v>
      </c>
      <c r="I132" s="63"/>
      <c r="J132" s="64"/>
      <c r="K132" s="87"/>
      <c r="L132" s="54"/>
    </row>
    <row r="133" spans="1:14" ht="25.5" x14ac:dyDescent="0.2">
      <c r="A133" s="71" t="s">
        <v>85</v>
      </c>
      <c r="B133" s="96" t="s">
        <v>134</v>
      </c>
      <c r="C133" s="97" t="s">
        <v>14</v>
      </c>
      <c r="D133" s="101" t="s">
        <v>139</v>
      </c>
      <c r="E133" s="57" t="s">
        <v>31</v>
      </c>
      <c r="F133" s="58" t="s">
        <v>13</v>
      </c>
      <c r="G133" s="59">
        <f>23.39*0.00837</f>
        <v>0.19577430000000001</v>
      </c>
      <c r="H133" s="52" t="s">
        <v>38</v>
      </c>
      <c r="I133" s="63"/>
      <c r="J133" s="64"/>
      <c r="K133" s="87"/>
      <c r="L133" s="54"/>
    </row>
    <row r="134" spans="1:14" ht="27.75" customHeight="1" x14ac:dyDescent="0.2">
      <c r="A134" s="110" t="s">
        <v>86</v>
      </c>
      <c r="B134" s="111" t="s">
        <v>175</v>
      </c>
      <c r="C134" s="112" t="s">
        <v>14</v>
      </c>
      <c r="D134" s="113" t="s">
        <v>229</v>
      </c>
      <c r="E134" s="112" t="s">
        <v>51</v>
      </c>
      <c r="F134" s="112" t="s">
        <v>51</v>
      </c>
      <c r="G134" s="112" t="s">
        <v>51</v>
      </c>
      <c r="H134" s="112" t="s">
        <v>51</v>
      </c>
      <c r="I134" s="63" t="s">
        <v>217</v>
      </c>
      <c r="J134" s="64" t="s">
        <v>90</v>
      </c>
      <c r="K134" s="69">
        <v>12.295999999999999</v>
      </c>
      <c r="L134" s="54" t="s">
        <v>32</v>
      </c>
    </row>
    <row r="135" spans="1:14" ht="51" x14ac:dyDescent="0.2">
      <c r="A135" s="110"/>
      <c r="B135" s="111"/>
      <c r="C135" s="112"/>
      <c r="D135" s="113"/>
      <c r="E135" s="112"/>
      <c r="F135" s="112"/>
      <c r="G135" s="112"/>
      <c r="H135" s="112"/>
      <c r="I135" s="63" t="s">
        <v>200</v>
      </c>
      <c r="J135" s="64" t="s">
        <v>90</v>
      </c>
      <c r="K135" s="69">
        <v>16.218</v>
      </c>
      <c r="L135" s="54" t="s">
        <v>32</v>
      </c>
    </row>
    <row r="136" spans="1:14" ht="89.25" x14ac:dyDescent="0.2">
      <c r="A136" s="110"/>
      <c r="B136" s="111"/>
      <c r="C136" s="112"/>
      <c r="D136" s="113"/>
      <c r="E136" s="112"/>
      <c r="F136" s="112"/>
      <c r="G136" s="112"/>
      <c r="H136" s="112"/>
      <c r="I136" s="63" t="s">
        <v>201</v>
      </c>
      <c r="J136" s="64" t="s">
        <v>44</v>
      </c>
      <c r="K136" s="65">
        <v>8.6919999999999997E-2</v>
      </c>
      <c r="L136" s="54" t="s">
        <v>32</v>
      </c>
    </row>
    <row r="137" spans="1:14" ht="38.25" x14ac:dyDescent="0.2">
      <c r="A137" s="110"/>
      <c r="B137" s="111"/>
      <c r="C137" s="112"/>
      <c r="D137" s="113"/>
      <c r="E137" s="112"/>
      <c r="F137" s="112"/>
      <c r="G137" s="112"/>
      <c r="H137" s="112"/>
      <c r="I137" s="63" t="s">
        <v>202</v>
      </c>
      <c r="J137" s="64" t="s">
        <v>47</v>
      </c>
      <c r="K137" s="65">
        <v>0.16217999999999999</v>
      </c>
      <c r="L137" s="54" t="s">
        <v>32</v>
      </c>
    </row>
    <row r="138" spans="1:14" ht="63.75" x14ac:dyDescent="0.2">
      <c r="A138" s="110"/>
      <c r="B138" s="111"/>
      <c r="C138" s="112"/>
      <c r="D138" s="113"/>
      <c r="E138" s="112"/>
      <c r="F138" s="112"/>
      <c r="G138" s="112"/>
      <c r="H138" s="112"/>
      <c r="I138" s="63" t="s">
        <v>203</v>
      </c>
      <c r="J138" s="64" t="s">
        <v>47</v>
      </c>
      <c r="K138" s="68">
        <v>0.77910000000000001</v>
      </c>
      <c r="L138" s="54" t="s">
        <v>32</v>
      </c>
    </row>
    <row r="139" spans="1:14" ht="63.75" x14ac:dyDescent="0.2">
      <c r="A139" s="110"/>
      <c r="B139" s="111"/>
      <c r="C139" s="112"/>
      <c r="D139" s="113"/>
      <c r="E139" s="112"/>
      <c r="F139" s="112"/>
      <c r="G139" s="112"/>
      <c r="H139" s="112"/>
      <c r="I139" s="63" t="s">
        <v>230</v>
      </c>
      <c r="J139" s="64" t="s">
        <v>47</v>
      </c>
      <c r="K139" s="68">
        <v>1.9662999999999999</v>
      </c>
      <c r="L139" s="54" t="s">
        <v>32</v>
      </c>
    </row>
    <row r="140" spans="1:14" ht="63.75" x14ac:dyDescent="0.2">
      <c r="A140" s="110"/>
      <c r="B140" s="111"/>
      <c r="C140" s="112"/>
      <c r="D140" s="113"/>
      <c r="E140" s="112"/>
      <c r="F140" s="112"/>
      <c r="G140" s="112"/>
      <c r="H140" s="112"/>
      <c r="I140" s="63" t="s">
        <v>218</v>
      </c>
      <c r="J140" s="64" t="s">
        <v>90</v>
      </c>
      <c r="K140" s="69">
        <v>9.3279999999999994</v>
      </c>
      <c r="L140" s="54" t="s">
        <v>32</v>
      </c>
    </row>
    <row r="141" spans="1:14" ht="38.25" x14ac:dyDescent="0.2">
      <c r="A141" s="110"/>
      <c r="B141" s="111"/>
      <c r="C141" s="112"/>
      <c r="D141" s="113"/>
      <c r="E141" s="112"/>
      <c r="F141" s="112"/>
      <c r="G141" s="112"/>
      <c r="H141" s="112"/>
      <c r="I141" s="63" t="s">
        <v>219</v>
      </c>
      <c r="J141" s="64" t="s">
        <v>90</v>
      </c>
      <c r="K141" s="76">
        <v>23.85</v>
      </c>
      <c r="L141" s="54" t="s">
        <v>32</v>
      </c>
    </row>
    <row r="142" spans="1:14" ht="38.25" x14ac:dyDescent="0.2">
      <c r="A142" s="110"/>
      <c r="B142" s="111"/>
      <c r="C142" s="112"/>
      <c r="D142" s="113"/>
      <c r="E142" s="112"/>
      <c r="F142" s="112"/>
      <c r="G142" s="112"/>
      <c r="H142" s="112"/>
      <c r="I142" s="63" t="s">
        <v>207</v>
      </c>
      <c r="J142" s="64" t="s">
        <v>90</v>
      </c>
      <c r="K142" s="69">
        <v>4.8760000000000003</v>
      </c>
      <c r="L142" s="54" t="s">
        <v>32</v>
      </c>
    </row>
    <row r="143" spans="1:14" ht="102" x14ac:dyDescent="0.2">
      <c r="A143" s="110"/>
      <c r="B143" s="111"/>
      <c r="C143" s="112"/>
      <c r="D143" s="113"/>
      <c r="E143" s="112"/>
      <c r="F143" s="112"/>
      <c r="G143" s="112"/>
      <c r="H143" s="112"/>
      <c r="I143" s="63" t="s">
        <v>210</v>
      </c>
      <c r="J143" s="64" t="s">
        <v>15</v>
      </c>
      <c r="K143" s="69">
        <v>12.614000000000001</v>
      </c>
      <c r="L143" s="54" t="s">
        <v>32</v>
      </c>
    </row>
    <row r="144" spans="1:14" ht="38.25" x14ac:dyDescent="0.2">
      <c r="A144" s="110"/>
      <c r="B144" s="111"/>
      <c r="C144" s="112"/>
      <c r="D144" s="113"/>
      <c r="E144" s="112"/>
      <c r="F144" s="112"/>
      <c r="G144" s="112"/>
      <c r="H144" s="112"/>
      <c r="I144" s="63" t="s">
        <v>151</v>
      </c>
      <c r="J144" s="64" t="s">
        <v>15</v>
      </c>
      <c r="K144" s="69">
        <v>1.272</v>
      </c>
      <c r="L144" s="54" t="s">
        <v>32</v>
      </c>
    </row>
    <row r="145" spans="1:12" ht="63.75" x14ac:dyDescent="0.2">
      <c r="A145" s="110"/>
      <c r="B145" s="111"/>
      <c r="C145" s="112"/>
      <c r="D145" s="113"/>
      <c r="E145" s="112"/>
      <c r="F145" s="112"/>
      <c r="G145" s="112"/>
      <c r="H145" s="112"/>
      <c r="I145" s="63" t="s">
        <v>211</v>
      </c>
      <c r="J145" s="64" t="s">
        <v>15</v>
      </c>
      <c r="K145" s="69">
        <v>10.176</v>
      </c>
      <c r="L145" s="54" t="s">
        <v>32</v>
      </c>
    </row>
    <row r="146" spans="1:12" ht="89.25" x14ac:dyDescent="0.2">
      <c r="A146" s="110"/>
      <c r="B146" s="111"/>
      <c r="C146" s="112"/>
      <c r="D146" s="113"/>
      <c r="E146" s="112"/>
      <c r="F146" s="112"/>
      <c r="G146" s="112"/>
      <c r="H146" s="112"/>
      <c r="I146" s="96" t="s">
        <v>156</v>
      </c>
      <c r="J146" s="97" t="s">
        <v>39</v>
      </c>
      <c r="K146" s="98">
        <v>0.74199999999999999</v>
      </c>
      <c r="L146" s="54" t="s">
        <v>32</v>
      </c>
    </row>
    <row r="147" spans="1:12" ht="25.5" x14ac:dyDescent="0.2">
      <c r="A147" s="110"/>
      <c r="B147" s="111"/>
      <c r="C147" s="112"/>
      <c r="D147" s="113"/>
      <c r="E147" s="112"/>
      <c r="F147" s="112"/>
      <c r="G147" s="112"/>
      <c r="H147" s="112"/>
      <c r="I147" s="96" t="s">
        <v>157</v>
      </c>
      <c r="J147" s="97" t="s">
        <v>2</v>
      </c>
      <c r="K147" s="98">
        <v>22.472000000000001</v>
      </c>
      <c r="L147" s="54" t="s">
        <v>32</v>
      </c>
    </row>
    <row r="148" spans="1:12" ht="30.75" customHeight="1" x14ac:dyDescent="0.2">
      <c r="A148" s="110" t="s">
        <v>87</v>
      </c>
      <c r="B148" s="111" t="s">
        <v>176</v>
      </c>
      <c r="C148" s="112" t="s">
        <v>14</v>
      </c>
      <c r="D148" s="113" t="s">
        <v>231</v>
      </c>
      <c r="E148" s="112"/>
      <c r="F148" s="112"/>
      <c r="G148" s="112"/>
      <c r="H148" s="112"/>
      <c r="I148" s="63" t="s">
        <v>217</v>
      </c>
      <c r="J148" s="64" t="s">
        <v>90</v>
      </c>
      <c r="K148" s="68">
        <v>62.489699999999999</v>
      </c>
      <c r="L148" s="54" t="s">
        <v>32</v>
      </c>
    </row>
    <row r="149" spans="1:12" ht="51" x14ac:dyDescent="0.2">
      <c r="A149" s="110"/>
      <c r="B149" s="111"/>
      <c r="C149" s="112"/>
      <c r="D149" s="113"/>
      <c r="E149" s="112"/>
      <c r="F149" s="112"/>
      <c r="G149" s="112"/>
      <c r="H149" s="112"/>
      <c r="I149" s="63" t="s">
        <v>200</v>
      </c>
      <c r="J149" s="64" t="s">
        <v>90</v>
      </c>
      <c r="K149" s="68">
        <v>82.785499999999999</v>
      </c>
      <c r="L149" s="54" t="s">
        <v>32</v>
      </c>
    </row>
    <row r="150" spans="1:12" ht="89.25" x14ac:dyDescent="0.2">
      <c r="A150" s="110"/>
      <c r="B150" s="111"/>
      <c r="C150" s="112"/>
      <c r="D150" s="113"/>
      <c r="E150" s="112"/>
      <c r="F150" s="112"/>
      <c r="G150" s="112"/>
      <c r="H150" s="112"/>
      <c r="I150" s="63" t="s">
        <v>201</v>
      </c>
      <c r="J150" s="64" t="s">
        <v>44</v>
      </c>
      <c r="K150" s="65">
        <v>0.42727999999999999</v>
      </c>
      <c r="L150" s="54" t="s">
        <v>32</v>
      </c>
    </row>
    <row r="151" spans="1:12" ht="38.25" x14ac:dyDescent="0.2">
      <c r="A151" s="110"/>
      <c r="B151" s="111"/>
      <c r="C151" s="112"/>
      <c r="D151" s="113"/>
      <c r="E151" s="112"/>
      <c r="F151" s="112"/>
      <c r="G151" s="112"/>
      <c r="H151" s="112"/>
      <c r="I151" s="63" t="s">
        <v>202</v>
      </c>
      <c r="J151" s="64" t="s">
        <v>47</v>
      </c>
      <c r="K151" s="67">
        <v>0.79580899999999999</v>
      </c>
      <c r="L151" s="54" t="s">
        <v>32</v>
      </c>
    </row>
    <row r="152" spans="1:12" ht="63.75" x14ac:dyDescent="0.2">
      <c r="A152" s="110"/>
      <c r="B152" s="111"/>
      <c r="C152" s="112"/>
      <c r="D152" s="113"/>
      <c r="E152" s="112"/>
      <c r="F152" s="112"/>
      <c r="G152" s="112"/>
      <c r="H152" s="112"/>
      <c r="I152" s="63" t="s">
        <v>203</v>
      </c>
      <c r="J152" s="64" t="s">
        <v>47</v>
      </c>
      <c r="K152" s="65">
        <v>4.2193899999999998</v>
      </c>
      <c r="L152" s="54" t="s">
        <v>32</v>
      </c>
    </row>
    <row r="153" spans="1:12" ht="63.75" x14ac:dyDescent="0.2">
      <c r="A153" s="110"/>
      <c r="B153" s="111"/>
      <c r="C153" s="112"/>
      <c r="D153" s="113"/>
      <c r="E153" s="112"/>
      <c r="F153" s="112"/>
      <c r="G153" s="112"/>
      <c r="H153" s="112"/>
      <c r="I153" s="63" t="s">
        <v>230</v>
      </c>
      <c r="J153" s="64" t="s">
        <v>47</v>
      </c>
      <c r="K153" s="67">
        <v>9.8488039999999994</v>
      </c>
      <c r="L153" s="54" t="s">
        <v>32</v>
      </c>
    </row>
    <row r="154" spans="1:12" ht="63.75" x14ac:dyDescent="0.2">
      <c r="A154" s="110"/>
      <c r="B154" s="111"/>
      <c r="C154" s="112"/>
      <c r="D154" s="113"/>
      <c r="E154" s="112"/>
      <c r="F154" s="112"/>
      <c r="G154" s="112"/>
      <c r="H154" s="112"/>
      <c r="I154" s="63" t="s">
        <v>218</v>
      </c>
      <c r="J154" s="64" t="s">
        <v>90</v>
      </c>
      <c r="K154" s="68">
        <v>45.932600000000001</v>
      </c>
      <c r="L154" s="54" t="s">
        <v>32</v>
      </c>
    </row>
    <row r="155" spans="1:12" ht="38.25" x14ac:dyDescent="0.2">
      <c r="A155" s="110"/>
      <c r="B155" s="111"/>
      <c r="C155" s="112"/>
      <c r="D155" s="113"/>
      <c r="E155" s="112"/>
      <c r="F155" s="112"/>
      <c r="G155" s="112"/>
      <c r="H155" s="112"/>
      <c r="I155" s="63" t="s">
        <v>219</v>
      </c>
      <c r="J155" s="64" t="s">
        <v>90</v>
      </c>
      <c r="K155" s="68">
        <v>124.9794</v>
      </c>
      <c r="L155" s="54" t="s">
        <v>32</v>
      </c>
    </row>
    <row r="156" spans="1:12" ht="38.25" x14ac:dyDescent="0.2">
      <c r="A156" s="110"/>
      <c r="B156" s="111"/>
      <c r="C156" s="112"/>
      <c r="D156" s="113"/>
      <c r="E156" s="112"/>
      <c r="F156" s="112"/>
      <c r="G156" s="112"/>
      <c r="H156" s="112"/>
      <c r="I156" s="63" t="s">
        <v>220</v>
      </c>
      <c r="J156" s="64" t="s">
        <v>148</v>
      </c>
      <c r="K156" s="66">
        <v>7.4106400000000003E-2</v>
      </c>
      <c r="L156" s="54" t="s">
        <v>32</v>
      </c>
    </row>
    <row r="157" spans="1:12" ht="102" x14ac:dyDescent="0.2">
      <c r="A157" s="110"/>
      <c r="B157" s="111"/>
      <c r="C157" s="112"/>
      <c r="D157" s="113"/>
      <c r="E157" s="112"/>
      <c r="F157" s="112"/>
      <c r="G157" s="112"/>
      <c r="H157" s="112"/>
      <c r="I157" s="63" t="s">
        <v>210</v>
      </c>
      <c r="J157" s="64" t="s">
        <v>15</v>
      </c>
      <c r="K157" s="68">
        <v>73.171700000000001</v>
      </c>
      <c r="L157" s="54" t="s">
        <v>32</v>
      </c>
    </row>
    <row r="158" spans="1:12" ht="38.25" x14ac:dyDescent="0.2">
      <c r="A158" s="110"/>
      <c r="B158" s="111"/>
      <c r="C158" s="112"/>
      <c r="D158" s="113"/>
      <c r="E158" s="112"/>
      <c r="F158" s="112"/>
      <c r="G158" s="112"/>
      <c r="H158" s="112"/>
      <c r="I158" s="63" t="s">
        <v>151</v>
      </c>
      <c r="J158" s="64" t="s">
        <v>15</v>
      </c>
      <c r="K158" s="68">
        <v>6.4092000000000002</v>
      </c>
      <c r="L158" s="54" t="s">
        <v>32</v>
      </c>
    </row>
    <row r="159" spans="1:12" ht="63.75" x14ac:dyDescent="0.2">
      <c r="A159" s="110"/>
      <c r="B159" s="111"/>
      <c r="C159" s="112"/>
      <c r="D159" s="113"/>
      <c r="E159" s="112"/>
      <c r="F159" s="112"/>
      <c r="G159" s="112"/>
      <c r="H159" s="112"/>
      <c r="I159" s="63" t="s">
        <v>211</v>
      </c>
      <c r="J159" s="64" t="s">
        <v>15</v>
      </c>
      <c r="K159" s="68">
        <v>44.864400000000003</v>
      </c>
      <c r="L159" s="54" t="s">
        <v>32</v>
      </c>
    </row>
    <row r="160" spans="1:12" ht="25.5" x14ac:dyDescent="0.2">
      <c r="A160" s="110"/>
      <c r="B160" s="111"/>
      <c r="C160" s="112"/>
      <c r="D160" s="113"/>
      <c r="E160" s="112"/>
      <c r="F160" s="112"/>
      <c r="G160" s="112"/>
      <c r="H160" s="112"/>
      <c r="I160" s="96" t="s">
        <v>157</v>
      </c>
      <c r="J160" s="97" t="s">
        <v>2</v>
      </c>
      <c r="K160" s="98">
        <v>120.173</v>
      </c>
      <c r="L160" s="54" t="s">
        <v>32</v>
      </c>
    </row>
    <row r="161" spans="1:12" x14ac:dyDescent="0.2">
      <c r="A161" s="110" t="s">
        <v>116</v>
      </c>
      <c r="B161" s="111" t="s">
        <v>135</v>
      </c>
      <c r="C161" s="112" t="s">
        <v>14</v>
      </c>
      <c r="D161" s="115">
        <v>0.71819999999999995</v>
      </c>
      <c r="E161" s="112" t="s">
        <v>51</v>
      </c>
      <c r="F161" s="112"/>
      <c r="G161" s="112"/>
      <c r="H161" s="112"/>
      <c r="I161" s="63" t="s">
        <v>127</v>
      </c>
      <c r="J161" s="64" t="s">
        <v>2</v>
      </c>
      <c r="K161" s="65">
        <v>0.28727999999999998</v>
      </c>
      <c r="L161" s="54" t="s">
        <v>32</v>
      </c>
    </row>
    <row r="162" spans="1:12" x14ac:dyDescent="0.2">
      <c r="A162" s="110"/>
      <c r="B162" s="111"/>
      <c r="C162" s="112"/>
      <c r="D162" s="115"/>
      <c r="E162" s="112"/>
      <c r="F162" s="112"/>
      <c r="G162" s="112"/>
      <c r="H162" s="112"/>
      <c r="I162" s="63" t="s">
        <v>34</v>
      </c>
      <c r="J162" s="64" t="s">
        <v>15</v>
      </c>
      <c r="K162" s="67">
        <v>7.182E-3</v>
      </c>
      <c r="L162" s="54" t="s">
        <v>32</v>
      </c>
    </row>
    <row r="163" spans="1:12" ht="25.5" x14ac:dyDescent="0.2">
      <c r="A163" s="110"/>
      <c r="B163" s="111"/>
      <c r="C163" s="112"/>
      <c r="D163" s="115"/>
      <c r="E163" s="112"/>
      <c r="F163" s="112"/>
      <c r="G163" s="112"/>
      <c r="H163" s="112"/>
      <c r="I163" s="63" t="s">
        <v>128</v>
      </c>
      <c r="J163" s="64" t="s">
        <v>15</v>
      </c>
      <c r="K163" s="69">
        <v>7.1820000000000004</v>
      </c>
      <c r="L163" s="54" t="s">
        <v>32</v>
      </c>
    </row>
    <row r="164" spans="1:12" ht="38.25" x14ac:dyDescent="0.2">
      <c r="A164" s="110"/>
      <c r="B164" s="111"/>
      <c r="C164" s="112"/>
      <c r="D164" s="115"/>
      <c r="E164" s="112"/>
      <c r="F164" s="112"/>
      <c r="G164" s="112"/>
      <c r="H164" s="112"/>
      <c r="I164" s="96" t="s">
        <v>50</v>
      </c>
      <c r="J164" s="97" t="s">
        <v>13</v>
      </c>
      <c r="K164" s="102">
        <f>0.01343+0.01077</f>
        <v>2.4199999999999999E-2</v>
      </c>
      <c r="L164" s="54" t="s">
        <v>32</v>
      </c>
    </row>
    <row r="165" spans="1:12" x14ac:dyDescent="0.2">
      <c r="A165" s="110"/>
      <c r="B165" s="111"/>
      <c r="C165" s="112"/>
      <c r="D165" s="115"/>
      <c r="E165" s="112"/>
      <c r="F165" s="112"/>
      <c r="G165" s="112"/>
      <c r="H165" s="112"/>
      <c r="I165" s="96" t="s">
        <v>95</v>
      </c>
      <c r="J165" s="97" t="s">
        <v>15</v>
      </c>
      <c r="K165" s="98">
        <v>19.751000000000001</v>
      </c>
      <c r="L165" s="54" t="s">
        <v>32</v>
      </c>
    </row>
    <row r="166" spans="1:12" ht="51" x14ac:dyDescent="0.2">
      <c r="A166" s="110"/>
      <c r="B166" s="111"/>
      <c r="C166" s="112"/>
      <c r="D166" s="115"/>
      <c r="E166" s="112"/>
      <c r="F166" s="112"/>
      <c r="G166" s="112"/>
      <c r="H166" s="112"/>
      <c r="I166" s="96" t="s">
        <v>99</v>
      </c>
      <c r="J166" s="97" t="s">
        <v>15</v>
      </c>
      <c r="K166" s="98">
        <v>86.183999999999997</v>
      </c>
      <c r="L166" s="54" t="s">
        <v>32</v>
      </c>
    </row>
    <row r="167" spans="1:12" ht="25.5" x14ac:dyDescent="0.2">
      <c r="A167" s="110"/>
      <c r="B167" s="111"/>
      <c r="C167" s="112"/>
      <c r="D167" s="115"/>
      <c r="E167" s="112"/>
      <c r="F167" s="112"/>
      <c r="G167" s="112"/>
      <c r="H167" s="112"/>
      <c r="I167" s="96" t="s">
        <v>100</v>
      </c>
      <c r="J167" s="97" t="s">
        <v>79</v>
      </c>
      <c r="K167" s="101">
        <v>7.5411000000000001</v>
      </c>
      <c r="L167" s="54" t="s">
        <v>32</v>
      </c>
    </row>
    <row r="168" spans="1:12" ht="29.25" customHeight="1" x14ac:dyDescent="0.2">
      <c r="A168" s="110" t="s">
        <v>118</v>
      </c>
      <c r="B168" s="111" t="s">
        <v>97</v>
      </c>
      <c r="C168" s="112" t="s">
        <v>14</v>
      </c>
      <c r="D168" s="113">
        <v>0.2339</v>
      </c>
      <c r="E168" s="112" t="s">
        <v>51</v>
      </c>
      <c r="F168" s="112"/>
      <c r="G168" s="112"/>
      <c r="H168" s="112"/>
      <c r="I168" s="63" t="s">
        <v>129</v>
      </c>
      <c r="J168" s="64" t="s">
        <v>79</v>
      </c>
      <c r="K168" s="65">
        <v>2.4559500000000001</v>
      </c>
      <c r="L168" s="54" t="s">
        <v>32</v>
      </c>
    </row>
    <row r="169" spans="1:12" ht="76.5" x14ac:dyDescent="0.2">
      <c r="A169" s="110" t="s">
        <v>177</v>
      </c>
      <c r="B169" s="111"/>
      <c r="C169" s="112"/>
      <c r="D169" s="113"/>
      <c r="E169" s="112" t="s">
        <v>51</v>
      </c>
      <c r="F169" s="112"/>
      <c r="G169" s="112"/>
      <c r="H169" s="112"/>
      <c r="I169" s="96" t="s">
        <v>102</v>
      </c>
      <c r="J169" s="97" t="s">
        <v>2</v>
      </c>
      <c r="K169" s="98">
        <v>23.975000000000001</v>
      </c>
      <c r="L169" s="54" t="s">
        <v>32</v>
      </c>
    </row>
    <row r="170" spans="1:12" ht="25.5" x14ac:dyDescent="0.2">
      <c r="A170" s="110" t="s">
        <v>119</v>
      </c>
      <c r="B170" s="111" t="s">
        <v>103</v>
      </c>
      <c r="C170" s="112" t="s">
        <v>44</v>
      </c>
      <c r="D170" s="115">
        <v>0.1794</v>
      </c>
      <c r="E170" s="112" t="s">
        <v>51</v>
      </c>
      <c r="F170" s="112"/>
      <c r="G170" s="112"/>
      <c r="H170" s="112"/>
      <c r="I170" s="63" t="s">
        <v>130</v>
      </c>
      <c r="J170" s="64" t="s">
        <v>77</v>
      </c>
      <c r="K170" s="66">
        <v>4.7182200000000001E-2</v>
      </c>
      <c r="L170" s="54" t="s">
        <v>32</v>
      </c>
    </row>
    <row r="171" spans="1:12" ht="63.75" x14ac:dyDescent="0.2">
      <c r="A171" s="110"/>
      <c r="B171" s="111"/>
      <c r="C171" s="112"/>
      <c r="D171" s="115"/>
      <c r="E171" s="112"/>
      <c r="F171" s="112"/>
      <c r="G171" s="112"/>
      <c r="H171" s="112"/>
      <c r="I171" s="63" t="s">
        <v>131</v>
      </c>
      <c r="J171" s="64" t="s">
        <v>47</v>
      </c>
      <c r="K171" s="67">
        <v>0.47182200000000002</v>
      </c>
      <c r="L171" s="54" t="s">
        <v>32</v>
      </c>
    </row>
    <row r="172" spans="1:12" ht="25.5" x14ac:dyDescent="0.2">
      <c r="A172" s="110" t="s">
        <v>178</v>
      </c>
      <c r="B172" s="111"/>
      <c r="C172" s="112"/>
      <c r="D172" s="115"/>
      <c r="E172" s="112" t="s">
        <v>51</v>
      </c>
      <c r="F172" s="112"/>
      <c r="G172" s="112"/>
      <c r="H172" s="112"/>
      <c r="I172" s="96" t="s">
        <v>104</v>
      </c>
      <c r="J172" s="97" t="s">
        <v>90</v>
      </c>
      <c r="K172" s="99">
        <v>18.12</v>
      </c>
      <c r="L172" s="54" t="s">
        <v>32</v>
      </c>
    </row>
    <row r="173" spans="1:12" ht="25.5" x14ac:dyDescent="0.2">
      <c r="A173" s="110" t="s">
        <v>179</v>
      </c>
      <c r="B173" s="111"/>
      <c r="C173" s="112"/>
      <c r="D173" s="115"/>
      <c r="E173" s="112" t="s">
        <v>170</v>
      </c>
      <c r="F173" s="112"/>
      <c r="G173" s="112"/>
      <c r="H173" s="112"/>
      <c r="I173" s="96" t="s">
        <v>105</v>
      </c>
      <c r="J173" s="97" t="s">
        <v>47</v>
      </c>
      <c r="K173" s="99">
        <v>0.04</v>
      </c>
      <c r="L173" s="54" t="s">
        <v>32</v>
      </c>
    </row>
    <row r="174" spans="1:12" ht="25.5" x14ac:dyDescent="0.2">
      <c r="A174" s="110" t="s">
        <v>180</v>
      </c>
      <c r="B174" s="111"/>
      <c r="C174" s="112"/>
      <c r="D174" s="115"/>
      <c r="E174" s="112" t="s">
        <v>117</v>
      </c>
      <c r="F174" s="112"/>
      <c r="G174" s="112"/>
      <c r="H174" s="112"/>
      <c r="I174" s="96" t="s">
        <v>106</v>
      </c>
      <c r="J174" s="97" t="s">
        <v>47</v>
      </c>
      <c r="K174" s="99">
        <v>0.06</v>
      </c>
      <c r="L174" s="54" t="s">
        <v>32</v>
      </c>
    </row>
    <row r="175" spans="1:12" ht="25.5" x14ac:dyDescent="0.2">
      <c r="A175" s="110" t="s">
        <v>181</v>
      </c>
      <c r="B175" s="111"/>
      <c r="C175" s="112"/>
      <c r="D175" s="115"/>
      <c r="E175" s="112" t="s">
        <v>182</v>
      </c>
      <c r="F175" s="112"/>
      <c r="G175" s="112"/>
      <c r="H175" s="112"/>
      <c r="I175" s="96" t="s">
        <v>107</v>
      </c>
      <c r="J175" s="97" t="s">
        <v>47</v>
      </c>
      <c r="K175" s="99">
        <v>0.08</v>
      </c>
      <c r="L175" s="54" t="s">
        <v>32</v>
      </c>
    </row>
    <row r="176" spans="1:12" ht="25.5" x14ac:dyDescent="0.2">
      <c r="A176" s="71" t="s">
        <v>120</v>
      </c>
      <c r="B176" s="96" t="s">
        <v>46</v>
      </c>
      <c r="C176" s="97" t="s">
        <v>47</v>
      </c>
      <c r="D176" s="99">
        <v>0.01</v>
      </c>
      <c r="E176" s="96" t="s">
        <v>51</v>
      </c>
      <c r="F176" s="72"/>
      <c r="G176" s="72"/>
      <c r="H176" s="72"/>
      <c r="I176" s="96" t="s">
        <v>108</v>
      </c>
      <c r="J176" s="97" t="s">
        <v>39</v>
      </c>
      <c r="K176" s="100">
        <v>1</v>
      </c>
      <c r="L176" s="54" t="s">
        <v>32</v>
      </c>
    </row>
    <row r="177" spans="1:14" x14ac:dyDescent="0.2">
      <c r="A177" s="110" t="s">
        <v>122</v>
      </c>
      <c r="B177" s="111" t="s">
        <v>109</v>
      </c>
      <c r="C177" s="112" t="s">
        <v>44</v>
      </c>
      <c r="D177" s="113" t="s">
        <v>232</v>
      </c>
      <c r="E177" s="112"/>
      <c r="F177" s="112"/>
      <c r="G177" s="112"/>
      <c r="H177" s="112"/>
      <c r="I177" s="63" t="s">
        <v>132</v>
      </c>
      <c r="J177" s="64" t="s">
        <v>15</v>
      </c>
      <c r="K177" s="65">
        <v>0.13768</v>
      </c>
      <c r="L177" s="54" t="s">
        <v>32</v>
      </c>
    </row>
    <row r="178" spans="1:14" x14ac:dyDescent="0.2">
      <c r="A178" s="110" t="s">
        <v>183</v>
      </c>
      <c r="B178" s="111"/>
      <c r="C178" s="112"/>
      <c r="D178" s="113"/>
      <c r="E178" s="112"/>
      <c r="F178" s="112"/>
      <c r="G178" s="112"/>
      <c r="H178" s="112"/>
      <c r="I178" s="96" t="s">
        <v>110</v>
      </c>
      <c r="J178" s="97" t="s">
        <v>111</v>
      </c>
      <c r="K178" s="98">
        <v>1.7210000000000001</v>
      </c>
      <c r="L178" s="54" t="s">
        <v>32</v>
      </c>
    </row>
    <row r="179" spans="1:14" ht="51" x14ac:dyDescent="0.2">
      <c r="A179" s="110" t="s">
        <v>123</v>
      </c>
      <c r="B179" s="111" t="s">
        <v>121</v>
      </c>
      <c r="C179" s="112" t="s">
        <v>111</v>
      </c>
      <c r="D179" s="114" t="s">
        <v>233</v>
      </c>
      <c r="E179" s="112" t="s">
        <v>51</v>
      </c>
      <c r="F179" s="112" t="s">
        <v>51</v>
      </c>
      <c r="G179" s="112" t="s">
        <v>51</v>
      </c>
      <c r="H179" s="112" t="s">
        <v>51</v>
      </c>
      <c r="I179" s="63" t="s">
        <v>140</v>
      </c>
      <c r="J179" s="64" t="s">
        <v>15</v>
      </c>
      <c r="K179" s="68">
        <v>8.7400000000000005E-2</v>
      </c>
      <c r="L179" s="54" t="s">
        <v>32</v>
      </c>
    </row>
    <row r="180" spans="1:14" ht="25.5" x14ac:dyDescent="0.2">
      <c r="A180" s="110"/>
      <c r="B180" s="111"/>
      <c r="C180" s="112"/>
      <c r="D180" s="114"/>
      <c r="E180" s="112"/>
      <c r="F180" s="112"/>
      <c r="G180" s="112"/>
      <c r="H180" s="112"/>
      <c r="I180" s="96" t="s">
        <v>184</v>
      </c>
      <c r="J180" s="97" t="s">
        <v>47</v>
      </c>
      <c r="K180" s="101">
        <v>0.2576</v>
      </c>
      <c r="L180" s="54" t="s">
        <v>32</v>
      </c>
    </row>
    <row r="181" spans="1:14" ht="51" x14ac:dyDescent="0.2">
      <c r="A181" s="110"/>
      <c r="B181" s="111"/>
      <c r="C181" s="112"/>
      <c r="D181" s="114"/>
      <c r="E181" s="112"/>
      <c r="F181" s="112"/>
      <c r="G181" s="112"/>
      <c r="H181" s="112"/>
      <c r="I181" s="96" t="s">
        <v>137</v>
      </c>
      <c r="J181" s="97" t="s">
        <v>2</v>
      </c>
      <c r="K181" s="101">
        <v>0.92920000000000003</v>
      </c>
      <c r="L181" s="54" t="s">
        <v>32</v>
      </c>
    </row>
    <row r="182" spans="1:14" x14ac:dyDescent="0.2">
      <c r="A182" s="110"/>
      <c r="B182" s="111"/>
      <c r="C182" s="112"/>
      <c r="D182" s="114"/>
      <c r="E182" s="112"/>
      <c r="F182" s="112"/>
      <c r="G182" s="112"/>
      <c r="H182" s="112"/>
      <c r="I182" s="96" t="s">
        <v>138</v>
      </c>
      <c r="J182" s="97" t="s">
        <v>90</v>
      </c>
      <c r="K182" s="100">
        <v>10</v>
      </c>
      <c r="L182" s="54" t="s">
        <v>32</v>
      </c>
    </row>
    <row r="183" spans="1:14" x14ac:dyDescent="0.2">
      <c r="A183" s="79" t="s">
        <v>35</v>
      </c>
      <c r="B183" s="95"/>
      <c r="C183" s="95"/>
      <c r="D183" s="95"/>
      <c r="E183" s="95"/>
      <c r="F183" s="72"/>
      <c r="G183" s="72"/>
      <c r="H183" s="72"/>
      <c r="I183" s="63"/>
      <c r="J183" s="64"/>
      <c r="K183" s="91"/>
      <c r="L183" s="54"/>
    </row>
    <row r="184" spans="1:14" ht="38.25" x14ac:dyDescent="0.2">
      <c r="A184" s="71" t="s">
        <v>124</v>
      </c>
      <c r="B184" s="96" t="s">
        <v>36</v>
      </c>
      <c r="C184" s="97" t="s">
        <v>13</v>
      </c>
      <c r="D184" s="102">
        <f>G133+G132+G130</f>
        <v>0.22110830000000001</v>
      </c>
      <c r="E184" s="96"/>
      <c r="F184" s="72"/>
      <c r="G184" s="72"/>
      <c r="H184" s="72"/>
      <c r="I184" s="96"/>
      <c r="J184" s="97"/>
      <c r="K184" s="101"/>
      <c r="L184" s="54"/>
      <c r="N184" s="108">
        <f>D184+D126+D83</f>
        <v>0.26287430000000001</v>
      </c>
    </row>
    <row r="185" spans="1:14" ht="89.25" x14ac:dyDescent="0.2">
      <c r="A185" s="71" t="s">
        <v>125</v>
      </c>
      <c r="B185" s="96" t="s">
        <v>37</v>
      </c>
      <c r="C185" s="97" t="s">
        <v>13</v>
      </c>
      <c r="D185" s="102">
        <f>D184</f>
        <v>0.22110830000000001</v>
      </c>
      <c r="E185" s="96" t="s">
        <v>51</v>
      </c>
      <c r="F185" s="72"/>
      <c r="G185" s="72"/>
      <c r="H185" s="72"/>
      <c r="I185" s="96"/>
      <c r="J185" s="97"/>
      <c r="K185" s="98"/>
      <c r="L185" s="54"/>
    </row>
    <row r="186" spans="1:14" ht="39" thickBot="1" x14ac:dyDescent="0.25">
      <c r="A186" s="80" t="s">
        <v>126</v>
      </c>
      <c r="B186" s="81" t="s">
        <v>112</v>
      </c>
      <c r="C186" s="82" t="s">
        <v>113</v>
      </c>
      <c r="D186" s="107">
        <f>D185</f>
        <v>0.22110830000000001</v>
      </c>
      <c r="E186" s="81" t="s">
        <v>51</v>
      </c>
      <c r="F186" s="84"/>
      <c r="G186" s="84"/>
      <c r="H186" s="84"/>
      <c r="I186" s="81"/>
      <c r="J186" s="82"/>
      <c r="K186" s="83"/>
      <c r="L186" s="85"/>
    </row>
    <row r="187" spans="1:14" ht="18" customHeight="1" x14ac:dyDescent="0.2">
      <c r="A187" s="119"/>
      <c r="B187" s="120"/>
      <c r="C187" s="120"/>
      <c r="D187" s="120"/>
      <c r="E187" s="120"/>
      <c r="F187" s="120"/>
      <c r="G187" s="120"/>
      <c r="H187" s="120"/>
      <c r="I187" s="120"/>
      <c r="J187" s="120"/>
      <c r="K187" s="120"/>
      <c r="L187" s="120"/>
    </row>
    <row r="189" spans="1:14" ht="19.5" customHeight="1" x14ac:dyDescent="0.25">
      <c r="A189" s="47" t="s">
        <v>22</v>
      </c>
      <c r="B189" s="47"/>
      <c r="C189" s="47"/>
      <c r="D189" s="47" t="s">
        <v>23</v>
      </c>
      <c r="E189" s="48"/>
      <c r="F189" s="118" t="s">
        <v>26</v>
      </c>
      <c r="G189" s="118"/>
      <c r="H189" s="118"/>
      <c r="I189" s="118"/>
      <c r="J189" s="118"/>
      <c r="K189" s="118"/>
      <c r="L189" s="118"/>
      <c r="M189" s="41"/>
    </row>
    <row r="190" spans="1:14" ht="30" customHeight="1" x14ac:dyDescent="0.25">
      <c r="A190" s="47" t="s">
        <v>40</v>
      </c>
      <c r="B190" s="47"/>
      <c r="C190" s="47"/>
      <c r="D190" s="47" t="s">
        <v>41</v>
      </c>
      <c r="E190" s="49"/>
      <c r="F190" s="117" t="s">
        <v>29</v>
      </c>
      <c r="G190" s="117"/>
      <c r="H190" s="117"/>
      <c r="I190" s="117"/>
      <c r="J190" s="42"/>
      <c r="K190" s="47" t="s">
        <v>30</v>
      </c>
      <c r="L190" s="47"/>
      <c r="M190" s="41"/>
    </row>
    <row r="191" spans="1:14" ht="31.5" customHeight="1" x14ac:dyDescent="0.25">
      <c r="A191" s="47" t="s">
        <v>27</v>
      </c>
      <c r="B191" s="47"/>
      <c r="C191" s="47"/>
      <c r="D191" s="50" t="s">
        <v>28</v>
      </c>
      <c r="E191" s="5"/>
      <c r="F191" s="117"/>
      <c r="G191" s="117"/>
      <c r="H191" s="117"/>
      <c r="I191" s="117"/>
      <c r="K191" s="42"/>
    </row>
  </sheetData>
  <autoFilter ref="A16:M16"/>
  <mergeCells count="192">
    <mergeCell ref="D134:D147"/>
    <mergeCell ref="E134:E147"/>
    <mergeCell ref="F134:F147"/>
    <mergeCell ref="G134:G147"/>
    <mergeCell ref="H134:H147"/>
    <mergeCell ref="A64:A70"/>
    <mergeCell ref="B64:B70"/>
    <mergeCell ref="C64:C70"/>
    <mergeCell ref="D64:D70"/>
    <mergeCell ref="E64:E70"/>
    <mergeCell ref="H80:H81"/>
    <mergeCell ref="A71:A77"/>
    <mergeCell ref="B71:B77"/>
    <mergeCell ref="C71:C77"/>
    <mergeCell ref="D71:D77"/>
    <mergeCell ref="E71:E77"/>
    <mergeCell ref="A80:A81"/>
    <mergeCell ref="B80:B81"/>
    <mergeCell ref="C80:C81"/>
    <mergeCell ref="D80:D81"/>
    <mergeCell ref="E80:E81"/>
    <mergeCell ref="A99:A101"/>
    <mergeCell ref="B99:B101"/>
    <mergeCell ref="C99:C101"/>
    <mergeCell ref="F190:I191"/>
    <mergeCell ref="F189:L189"/>
    <mergeCell ref="A187:L187"/>
    <mergeCell ref="A3:C3"/>
    <mergeCell ref="I3:L3"/>
    <mergeCell ref="A7:L7"/>
    <mergeCell ref="A9:L9"/>
    <mergeCell ref="A10:L10"/>
    <mergeCell ref="I4:J4"/>
    <mergeCell ref="A11:L11"/>
    <mergeCell ref="I14:L14"/>
    <mergeCell ref="A14:A15"/>
    <mergeCell ref="B14:B15"/>
    <mergeCell ref="C14:D14"/>
    <mergeCell ref="E14:H14"/>
    <mergeCell ref="A12:L12"/>
    <mergeCell ref="A134:A147"/>
    <mergeCell ref="B134:B147"/>
    <mergeCell ref="C134:C147"/>
    <mergeCell ref="F71:F77"/>
    <mergeCell ref="G71:G77"/>
    <mergeCell ref="H71:H77"/>
    <mergeCell ref="F80:F81"/>
    <mergeCell ref="G80:G81"/>
    <mergeCell ref="F22:F24"/>
    <mergeCell ref="G22:G24"/>
    <mergeCell ref="H22:H24"/>
    <mergeCell ref="F25:F26"/>
    <mergeCell ref="G25:G26"/>
    <mergeCell ref="H25:H26"/>
    <mergeCell ref="F64:F70"/>
    <mergeCell ref="G64:G70"/>
    <mergeCell ref="H64:H70"/>
    <mergeCell ref="A25:A26"/>
    <mergeCell ref="B25:B26"/>
    <mergeCell ref="C25:C26"/>
    <mergeCell ref="D25:D26"/>
    <mergeCell ref="A22:A24"/>
    <mergeCell ref="B22:B24"/>
    <mergeCell ref="C22:C24"/>
    <mergeCell ref="D22:D24"/>
    <mergeCell ref="E22:E24"/>
    <mergeCell ref="E25:E26"/>
    <mergeCell ref="A27:A33"/>
    <mergeCell ref="B27:B33"/>
    <mergeCell ref="C27:C33"/>
    <mergeCell ref="D27:D33"/>
    <mergeCell ref="E27:E33"/>
    <mergeCell ref="F27:F33"/>
    <mergeCell ref="G27:G33"/>
    <mergeCell ref="H27:H33"/>
    <mergeCell ref="A34:A40"/>
    <mergeCell ref="B34:B40"/>
    <mergeCell ref="C34:C40"/>
    <mergeCell ref="D34:D40"/>
    <mergeCell ref="E34:E40"/>
    <mergeCell ref="F34:F40"/>
    <mergeCell ref="G34:G40"/>
    <mergeCell ref="H34:H40"/>
    <mergeCell ref="A42:A43"/>
    <mergeCell ref="B42:B43"/>
    <mergeCell ref="C42:C43"/>
    <mergeCell ref="D42:D43"/>
    <mergeCell ref="E42:E43"/>
    <mergeCell ref="F42:F43"/>
    <mergeCell ref="G42:G43"/>
    <mergeCell ref="H42:H43"/>
    <mergeCell ref="A48:A63"/>
    <mergeCell ref="B48:B63"/>
    <mergeCell ref="C48:C63"/>
    <mergeCell ref="D48:D63"/>
    <mergeCell ref="E48:E63"/>
    <mergeCell ref="F48:F63"/>
    <mergeCell ref="G48:G63"/>
    <mergeCell ref="H48:H63"/>
    <mergeCell ref="D99:D101"/>
    <mergeCell ref="E99:E101"/>
    <mergeCell ref="F99:F101"/>
    <mergeCell ref="G99:G101"/>
    <mergeCell ref="H99:H101"/>
    <mergeCell ref="A87:A98"/>
    <mergeCell ref="B87:B98"/>
    <mergeCell ref="C87:C98"/>
    <mergeCell ref="D87:D98"/>
    <mergeCell ref="E87:E98"/>
    <mergeCell ref="F87:F98"/>
    <mergeCell ref="G87:G98"/>
    <mergeCell ref="H87:H98"/>
    <mergeCell ref="A102:A108"/>
    <mergeCell ref="B102:B108"/>
    <mergeCell ref="C102:C108"/>
    <mergeCell ref="D102:D108"/>
    <mergeCell ref="E102:E108"/>
    <mergeCell ref="F102:F108"/>
    <mergeCell ref="G102:G108"/>
    <mergeCell ref="H102:H108"/>
    <mergeCell ref="A109:A115"/>
    <mergeCell ref="B109:B115"/>
    <mergeCell ref="C109:C115"/>
    <mergeCell ref="D109:D115"/>
    <mergeCell ref="E109:E115"/>
    <mergeCell ref="F109:F115"/>
    <mergeCell ref="G109:G115"/>
    <mergeCell ref="H109:H115"/>
    <mergeCell ref="A116:A121"/>
    <mergeCell ref="B116:B121"/>
    <mergeCell ref="C116:C121"/>
    <mergeCell ref="D116:D121"/>
    <mergeCell ref="E116:E121"/>
    <mergeCell ref="F116:F121"/>
    <mergeCell ref="G116:G121"/>
    <mergeCell ref="H116:H121"/>
    <mergeCell ref="A123:A124"/>
    <mergeCell ref="B123:B124"/>
    <mergeCell ref="C123:C124"/>
    <mergeCell ref="D123:D124"/>
    <mergeCell ref="E123:E124"/>
    <mergeCell ref="F123:F124"/>
    <mergeCell ref="G123:G124"/>
    <mergeCell ref="H123:H124"/>
    <mergeCell ref="A148:A160"/>
    <mergeCell ref="B148:B160"/>
    <mergeCell ref="C148:C160"/>
    <mergeCell ref="D148:D160"/>
    <mergeCell ref="E148:E160"/>
    <mergeCell ref="F148:F160"/>
    <mergeCell ref="G148:G160"/>
    <mergeCell ref="H148:H160"/>
    <mergeCell ref="A168:A169"/>
    <mergeCell ref="B168:B169"/>
    <mergeCell ref="C168:C169"/>
    <mergeCell ref="D168:D169"/>
    <mergeCell ref="E168:E169"/>
    <mergeCell ref="F168:F169"/>
    <mergeCell ref="G168:G169"/>
    <mergeCell ref="H168:H169"/>
    <mergeCell ref="A170:A175"/>
    <mergeCell ref="B170:B175"/>
    <mergeCell ref="C170:C175"/>
    <mergeCell ref="D170:D175"/>
    <mergeCell ref="E170:E175"/>
    <mergeCell ref="F170:F175"/>
    <mergeCell ref="G170:G175"/>
    <mergeCell ref="H170:H175"/>
    <mergeCell ref="A161:A167"/>
    <mergeCell ref="B161:B167"/>
    <mergeCell ref="C161:C167"/>
    <mergeCell ref="D161:D167"/>
    <mergeCell ref="E161:E167"/>
    <mergeCell ref="F161:F167"/>
    <mergeCell ref="G161:G167"/>
    <mergeCell ref="H161:H167"/>
    <mergeCell ref="A177:A178"/>
    <mergeCell ref="B177:B178"/>
    <mergeCell ref="C177:C178"/>
    <mergeCell ref="D177:D178"/>
    <mergeCell ref="E177:E178"/>
    <mergeCell ref="F177:F178"/>
    <mergeCell ref="G177:G178"/>
    <mergeCell ref="H177:H178"/>
    <mergeCell ref="A179:A182"/>
    <mergeCell ref="B179:B182"/>
    <mergeCell ref="C179:C182"/>
    <mergeCell ref="D179:D182"/>
    <mergeCell ref="E179:E182"/>
    <mergeCell ref="F179:F182"/>
    <mergeCell ref="G179:G182"/>
    <mergeCell ref="H179:H182"/>
  </mergeCells>
  <pageMargins left="0.19685039370078741" right="0.15748031496062992" top="0.39370078740157483" bottom="0.35433070866141736" header="0.31496062992125984" footer="0.19685039370078741"/>
  <pageSetup paperSize="9" scale="78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2024-06-19T01:14:09Z</cp:lastPrinted>
  <dcterms:created xsi:type="dcterms:W3CDTF">2002-02-11T05:58:42Z</dcterms:created>
  <dcterms:modified xsi:type="dcterms:W3CDTF">2024-06-19T01:14:12Z</dcterms:modified>
</cp:coreProperties>
</file>